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複数年度・2期単年度】削減目標年度様式\1期複数年度\"/>
    </mc:Choice>
  </mc:AlternateContent>
  <xr:revisionPtr revIDLastSave="0" documentId="8_{F0732DD5-773E-486A-909D-4F79A79B4032}" xr6:coauthVersionLast="47" xr6:coauthVersionMax="47" xr10:uidLastSave="{00000000-0000-0000-0000-000000000000}"/>
  <workbookProtection workbookAlgorithmName="SHA-512" workbookHashValue="QVTlNJ8foe7NZECXy9BEP35huly7wTE4Eelw5JHB4hooJgNKZNl2UpOUvHJKwOF35KXh+oilZh29mkhGIgxCjA==" workbookSaltValue="H96xyi5x8fXkxXFlg197Kw==" workbookSpinCount="100000" lockStructure="1"/>
  <bookViews>
    <workbookView xWindow="1050" yWindow="-120" windowWidth="23070" windowHeight="1374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5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算定体制'!$A$1:$AL$67</definedName>
    <definedName name="_xlnm.Print_Area" localSheetId="5">'4. 排出源リスト'!$A$1:$K$32</definedName>
    <definedName name="_xlnm.Print_Area" localSheetId="6">'5. モニタリングポイント'!$A$1:$Q$41</definedName>
    <definedName name="_xlnm.Print_Area" localSheetId="7">'6-1. CO2排出量（令和5年度）'!$A$1:$N$44</definedName>
    <definedName name="_xlnm.Print_Area" localSheetId="8">'6-2．CO2排出量_総括'!$A$1:$S$30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非表示_産業分類!$C$4:$C$533</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8" l="1"/>
  <c r="N8" i="8"/>
  <c r="N9" i="8"/>
  <c r="N10" i="8"/>
  <c r="N11" i="8"/>
  <c r="L7" i="8"/>
  <c r="L8" i="8"/>
  <c r="L9" i="8"/>
  <c r="L10" i="8"/>
  <c r="A49" i="9"/>
  <c r="H8" i="9"/>
  <c r="A7" i="9"/>
  <c r="J7" i="9" l="1"/>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9" i="9"/>
  <c r="H10" i="9"/>
  <c r="H11" i="9"/>
  <c r="H12" i="9"/>
  <c r="H13" i="9"/>
  <c r="H14" i="9"/>
  <c r="H15" i="9"/>
  <c r="H16" i="9"/>
  <c r="H17" i="9"/>
  <c r="H18" i="9"/>
  <c r="H19" i="9"/>
  <c r="H20" i="9"/>
  <c r="H21" i="9"/>
  <c r="K23" i="14" l="1"/>
  <c r="B18" i="14"/>
  <c r="B7" i="14"/>
  <c r="F2" i="9"/>
  <c r="D12" i="36" l="1"/>
  <c r="C12" i="36"/>
  <c r="B12" i="36"/>
  <c r="F103" i="9" l="1"/>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I24" i="14"/>
  <c r="C15" i="36" s="1"/>
  <c r="I25" i="14"/>
  <c r="C16" i="36" s="1"/>
  <c r="I26" i="14"/>
  <c r="C17" i="36" s="1"/>
  <c r="I27" i="14"/>
  <c r="C18" i="36" s="1"/>
  <c r="I28" i="14"/>
  <c r="C19" i="36" s="1"/>
  <c r="AY4" i="4" l="1"/>
  <c r="N68" i="4" l="1"/>
  <c r="AY68" i="4"/>
  <c r="CJ4" i="4"/>
  <c r="N4" i="4"/>
  <c r="R11" i="9" l="1"/>
  <c r="K28" i="14" s="1"/>
  <c r="D19" i="36" s="1"/>
  <c r="L23" i="9" l="1"/>
  <c r="L24" i="9"/>
  <c r="L25" i="9"/>
  <c r="L26" i="9"/>
  <c r="L27" i="9"/>
  <c r="L28" i="9"/>
  <c r="L29" i="9"/>
  <c r="L30" i="9"/>
  <c r="L31" i="9"/>
  <c r="L22" i="9"/>
  <c r="D11" i="5"/>
  <c r="D14" i="5"/>
  <c r="D15" i="5"/>
  <c r="D12" i="5"/>
  <c r="D13" i="5"/>
  <c r="H19" i="6" l="1"/>
  <c r="H7" i="6" l="1"/>
  <c r="R9" i="9"/>
  <c r="K26" i="14" s="1"/>
  <c r="D17" i="36" s="1"/>
  <c r="R10" i="9"/>
  <c r="K27" i="14" s="1"/>
  <c r="D18" i="36" s="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L49" i="9"/>
  <c r="A25" i="9"/>
  <c r="A24" i="9"/>
  <c r="A23" i="9"/>
  <c r="K12" i="9"/>
  <c r="I12" i="9"/>
  <c r="G12" i="9"/>
  <c r="A12" i="9"/>
  <c r="L12" i="9" s="1"/>
  <c r="L11" i="9"/>
  <c r="K11" i="9"/>
  <c r="I11" i="9"/>
  <c r="G11" i="9"/>
  <c r="A11"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N16" i="8" l="1"/>
  <c r="L16" i="8"/>
  <c r="N15" i="8"/>
  <c r="L15" i="8"/>
  <c r="N14" i="8"/>
  <c r="L14" i="8"/>
  <c r="N13" i="8"/>
  <c r="L13" i="8"/>
  <c r="N21" i="8"/>
  <c r="L21" i="8"/>
  <c r="N20" i="8"/>
  <c r="L20" i="8"/>
  <c r="N19" i="8"/>
  <c r="L19" i="8"/>
  <c r="N18" i="8"/>
  <c r="L18" i="8"/>
  <c r="H25" i="14" l="1"/>
  <c r="B16" i="36" s="1"/>
  <c r="H26" i="14"/>
  <c r="B17" i="36" s="1"/>
  <c r="H27" i="14"/>
  <c r="B18" i="36" s="1"/>
  <c r="H28" i="14"/>
  <c r="B19" i="36" s="1"/>
  <c r="H24" i="14"/>
  <c r="B15" i="36" s="1"/>
  <c r="D14" i="36" l="1"/>
  <c r="A12" i="36"/>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L26" i="8"/>
  <c r="L25" i="8"/>
  <c r="L24" i="8"/>
  <c r="L23" i="8"/>
  <c r="L22" i="8"/>
  <c r="L17" i="8"/>
  <c r="L12" i="8"/>
  <c r="L11" i="8"/>
  <c r="H10" i="6"/>
  <c r="H9" i="6"/>
  <c r="H8" i="6"/>
  <c r="H18" i="6"/>
  <c r="H17" i="6"/>
  <c r="H16" i="6"/>
  <c r="H15" i="6"/>
  <c r="H14" i="6"/>
  <c r="H13" i="6"/>
  <c r="H12" i="6"/>
  <c r="H11" i="6"/>
  <c r="B2" i="14" l="1"/>
  <c r="A31" i="9" l="1"/>
  <c r="A30" i="9"/>
  <c r="A22" i="9"/>
  <c r="A17" i="9" l="1"/>
  <c r="L17" i="9" l="1"/>
  <c r="A21" i="9"/>
  <c r="L21" i="9" s="1"/>
  <c r="A20" i="9"/>
  <c r="L20" i="9" s="1"/>
  <c r="A19" i="9"/>
  <c r="L19" i="9" s="1"/>
  <c r="A18" i="9"/>
  <c r="L18" i="9" s="1"/>
  <c r="A16" i="9"/>
  <c r="L16" i="9" s="1"/>
  <c r="A15" i="9"/>
  <c r="L15" i="9" s="1"/>
  <c r="A14" i="9"/>
  <c r="A13" i="9"/>
  <c r="L13" i="9" s="1"/>
  <c r="A10" i="9"/>
  <c r="A9" i="9"/>
  <c r="A8" i="9"/>
  <c r="L9" i="9" l="1"/>
  <c r="L8" i="9"/>
  <c r="R8" i="9" s="1"/>
  <c r="K25" i="14" s="1"/>
  <c r="D16" i="36" s="1"/>
  <c r="L7" i="9"/>
  <c r="L33" i="9" s="1"/>
  <c r="L10" i="9"/>
  <c r="L14" i="9"/>
  <c r="L32" i="9" l="1"/>
  <c r="R7" i="9"/>
  <c r="K24" i="14" s="1"/>
  <c r="D15" i="36" s="1"/>
  <c r="R12" i="9" l="1"/>
  <c r="H7" i="14"/>
  <c r="B8" i="36" s="1"/>
  <c r="M17" i="2"/>
  <c r="J17" i="2"/>
  <c r="K17" i="2"/>
  <c r="L17" i="2"/>
  <c r="I17" i="2"/>
  <c r="H16" i="2"/>
  <c r="H15" i="2"/>
  <c r="H14" i="2"/>
  <c r="H13" i="2"/>
  <c r="H12" i="2"/>
  <c r="H17" i="2" l="1"/>
  <c r="S1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tc={C643FCFC-5994-4699-BCB9-512564348D8C}</author>
  </authors>
  <commentList>
    <comment ref="A1" authorId="0" shapeId="0" xr:uid="{C643FCFC-5994-4699-BCB9-512564348D8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sf03c2_rev2.pdf (env.go.jp) </t>
      </text>
    </comment>
  </commentList>
</comments>
</file>

<file path=xl/sharedStrings.xml><?xml version="1.0" encoding="utf-8"?>
<sst xmlns="http://schemas.openxmlformats.org/spreadsheetml/2006/main" count="1648" uniqueCount="915">
  <si>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</si>
  <si>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</si>
  <si>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</si>
  <si>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</si>
  <si>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</si>
  <si>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</si>
  <si>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</si>
  <si>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</si>
  <si>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</si>
  <si>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</si>
  <si>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</si>
  <si>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</si>
  <si>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</si>
  <si>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</si>
  <si>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</si>
  <si>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</si>
  <si>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</si>
  <si>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</si>
  <si>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</si>
  <si>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</si>
  <si>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</si>
  <si>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</si>
  <si>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</si>
  <si>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</si>
  <si>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</si>
  <si>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</si>
  <si>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</si>
  <si>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</si>
  <si>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</si>
  <si>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</si>
  <si>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</si>
  <si>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</si>
  <si>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</si>
  <si>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</si>
  <si>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</si>
  <si>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</si>
  <si>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</si>
  <si>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</si>
  <si>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</si>
  <si>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</si>
  <si>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</si>
  <si>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</si>
  <si>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</si>
  <si>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</si>
  <si>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</si>
  <si>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</si>
  <si>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</si>
  <si>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</si>
  <si>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</si>
  <si>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</si>
  <si>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</si>
  <si>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</si>
  <si>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</si>
  <si>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</si>
  <si>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</si>
  <si>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</si>
  <si>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</si>
  <si>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</si>
  <si>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</si>
  <si>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</si>
  <si>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</si>
  <si>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</si>
  <si>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</si>
  <si>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</si>
  <si>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</si>
  <si>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</si>
  <si>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</si>
  <si>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</si>
  <si>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</si>
  <si>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</si>
  <si>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</si>
  <si>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</si>
  <si>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</si>
  <si>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</si>
  <si>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</si>
  <si>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</si>
  <si>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</si>
  <si>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</si>
  <si>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</si>
  <si>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</si>
  <si>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</si>
  <si>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</si>
  <si>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</si>
  <si>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</si>
  <si>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</si>
  <si>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</si>
  <si>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</si>
  <si>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</si>
  <si>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</si>
  <si>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</si>
  <si>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</si>
  <si>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</si>
  <si>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</si>
  <si>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</si>
  <si>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</si>
  <si>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</si>
  <si>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</si>
  <si>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</si>
  <si>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</si>
  <si>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</si>
  <si>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</si>
  <si>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</si>
  <si>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</si>
  <si>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</si>
  <si>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</si>
  <si>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</si>
  <si>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</si>
  <si>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</si>
  <si>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</si>
  <si>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</si>
  <si>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</si>
  <si>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</si>
  <si>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</si>
  <si>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</si>
  <si>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</si>
  <si>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</si>
  <si>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</si>
  <si>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</si>
  <si>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</si>
  <si>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</si>
  <si>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</si>
  <si>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</si>
  <si>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</si>
  <si>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</si>
  <si>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</si>
  <si>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</si>
  <si>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</si>
  <si>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</si>
  <si>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</si>
  <si>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</si>
  <si>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</si>
  <si>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</si>
  <si>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</si>
  <si>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</si>
  <si>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</si>
  <si>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</si>
  <si>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</si>
  <si>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</si>
  <si>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</si>
  <si>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</si>
  <si>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</si>
  <si>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</si>
  <si>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</si>
  <si>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</si>
  <si>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</si>
  <si>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</si>
  <si>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</si>
  <si>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</si>
  <si>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</si>
  <si>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</si>
  <si>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</si>
  <si>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</si>
  <si>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</si>
  <si>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</si>
  <si>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</si>
  <si>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</si>
  <si>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</si>
  <si>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</si>
  <si>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</si>
  <si>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</si>
  <si>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</si>
  <si>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</si>
  <si>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</si>
  <si>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</si>
  <si>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</si>
  <si>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</si>
  <si>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</si>
  <si>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</si>
  <si>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</si>
  <si>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</si>
  <si>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</si>
  <si>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</si>
  <si>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</si>
  <si>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</si>
  <si>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</si>
  <si>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</si>
  <si>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</si>
  <si>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</si>
  <si>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</si>
  <si>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</si>
  <si>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</si>
  <si>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</si>
  <si>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</si>
  <si>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</si>
  <si>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</si>
  <si>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</si>
  <si>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</si>
  <si>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</si>
  <si>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</si>
  <si>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</si>
  <si>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</si>
  <si>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</si>
  <si>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</si>
  <si>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</si>
  <si>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</si>
  <si>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</si>
  <si>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</si>
  <si>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</si>
  <si>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</si>
  <si>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</si>
  <si>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</si>
  <si>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</si>
  <si>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</si>
  <si>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</si>
  <si>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</si>
  <si>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</si>
  <si>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</si>
  <si>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</si>
  <si>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</si>
  <si>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</si>
  <si>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</si>
  <si>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</si>
  <si>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</si>
  <si>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</si>
  <si>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</si>
  <si>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</si>
  <si>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</si>
  <si>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</si>
  <si>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</si>
  <si>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</si>
  <si>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</si>
  <si>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</si>
  <si>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</si>
  <si>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</si>
  <si>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</si>
  <si>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</si>
  <si>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</si>
  <si>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</si>
  <si>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</si>
  <si>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</si>
  <si>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</si>
  <si>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</si>
  <si>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</si>
  <si>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</si>
  <si>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</si>
  <si>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</si>
  <si>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</si>
  <si>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</si>
  <si>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</si>
  <si>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</si>
  <si>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</si>
  <si>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</si>
  <si>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</si>
  <si>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</si>
  <si>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</si>
  <si>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</si>
  <si>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</si>
  <si>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</si>
  <si>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</si>
  <si>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</si>
  <si>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</si>
  <si>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</si>
  <si>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</si>
  <si>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</si>
  <si>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</si>
  <si>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</si>
  <si>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</si>
  <si>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</si>
  <si>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</si>
  <si>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</si>
  <si>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</si>
  <si>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</si>
  <si>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</si>
  <si>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</si>
  <si>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</si>
  <si>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</si>
  <si>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</si>
  <si>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</si>
  <si>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</si>
  <si>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</si>
  <si>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</si>
  <si>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</si>
  <si>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</si>
  <si>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</si>
  <si>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</si>
  <si>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</si>
  <si>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</si>
  <si>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</si>
  <si>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</si>
  <si>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</si>
  <si>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</si>
  <si>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</si>
  <si>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</si>
  <si>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</si>
  <si>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</si>
  <si>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</si>
  <si>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</si>
  <si>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</si>
  <si>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</si>
  <si>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</si>
  <si>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</si>
  <si>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</si>
  <si>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</si>
  <si>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</si>
  <si>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</si>
  <si>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</si>
  <si>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</si>
  <si>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</si>
  <si>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</si>
  <si>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</si>
  <si>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</si>
  <si>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</si>
  <si>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</si>
  <si>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</si>
  <si>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</si>
  <si>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</si>
  <si>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</si>
  <si>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</si>
  <si>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</si>
  <si>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</si>
  <si>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</si>
  <si>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</si>
  <si>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</si>
  <si>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</si>
  <si>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</si>
  <si>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</si>
  <si>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</si>
  <si>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</si>
  <si>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</si>
  <si>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</si>
  <si>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</si>
  <si>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</si>
  <si>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</si>
  <si>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</si>
  <si>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</si>
  <si>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</si>
  <si>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</si>
  <si>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</si>
  <si>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</si>
  <si>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</si>
  <si>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</si>
  <si>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</si>
  <si>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</si>
  <si>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</si>
  <si>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</si>
  <si>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</si>
  <si>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</si>
  <si>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</si>
  <si>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</si>
  <si>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</si>
  <si>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</si>
  <si>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</si>
  <si>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</si>
  <si>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</si>
  <si>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</si>
  <si>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</si>
  <si>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</si>
  <si>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</si>
  <si>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</si>
  <si>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</si>
  <si>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</si>
  <si>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</si>
  <si>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</si>
  <si>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</si>
  <si>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</si>
  <si>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</si>
  <si>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</si>
  <si>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</si>
  <si>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</si>
  <si>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</si>
  <si>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</si>
  <si>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</si>
  <si>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</si>
  <si>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</si>
  <si>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</si>
  <si>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</si>
  <si>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</si>
  <si>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</si>
  <si>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</si>
  <si>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</si>
  <si>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</si>
  <si>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</si>
  <si>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</si>
  <si>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</si>
  <si>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</si>
  <si>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</si>
  <si>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</si>
  <si>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</si>
  <si>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</si>
  <si>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</si>
  <si>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</si>
  <si>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</si>
  <si>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</si>
  <si>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</si>
  <si>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</si>
  <si>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</si>
  <si>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</si>
  <si>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</si>
  <si>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</si>
  <si>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</si>
  <si>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</si>
  <si>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</si>
  <si>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</si>
  <si>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</si>
  <si>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</si>
  <si>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</si>
  <si>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</si>
  <si>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</si>
  <si>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</si>
  <si>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</si>
  <si>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</si>
  <si>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</si>
  <si>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</si>
  <si>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</si>
  <si>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</si>
  <si>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</si>
  <si>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</si>
  <si>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</si>
  <si>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</si>
  <si>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</si>
  <si>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</si>
  <si>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</si>
  <si>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</si>
  <si>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</si>
  <si>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</si>
  <si>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</si>
  <si>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</si>
  <si>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</si>
  <si>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</si>
  <si>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</si>
  <si>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</si>
  <si>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</si>
  <si>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</si>
  <si>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</si>
  <si>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</si>
  <si>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</si>
  <si>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</si>
  <si>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</si>
  <si>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</si>
  <si>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</si>
  <si>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</si>
  <si>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</si>
  <si>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</si>
  <si>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</si>
  <si>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</si>
  <si>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</si>
  <si>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</si>
  <si>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</si>
  <si>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</si>
  <si>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</si>
  <si>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</si>
  <si>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</si>
  <si>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</si>
  <si>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</si>
  <si>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</si>
  <si>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</si>
  <si>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</si>
  <si>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</si>
  <si>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</si>
  <si>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</si>
  <si>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</si>
  <si>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</si>
  <si>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</si>
  <si>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</si>
  <si>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</si>
  <si>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</si>
  <si>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</si>
  <si>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</si>
  <si>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</si>
  <si>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</si>
  <si>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</si>
  <si>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</si>
  <si>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</si>
  <si>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</si>
  <si>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</si>
  <si>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</si>
  <si>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</si>
  <si>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</si>
  <si>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</si>
  <si>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</si>
  <si>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</si>
  <si>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</si>
  <si>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</si>
  <si>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</si>
  <si>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</si>
  <si>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</si>
  <si>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</si>
  <si>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</si>
  <si>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</si>
  <si>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</si>
  <si>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</si>
  <si>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</si>
  <si>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</si>
  <si>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</si>
  <si>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</si>
  <si>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</si>
  <si>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</si>
  <si>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</si>
  <si>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</si>
  <si>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</si>
  <si>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</si>
  <si>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</si>
  <si>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</si>
  <si>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</si>
  <si>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</si>
  <si>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</si>
  <si>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</si>
  <si>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</si>
  <si>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</si>
  <si>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</si>
  <si>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</si>
  <si>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</si>
  <si>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</si>
  <si>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</si>
  <si>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</si>
  <si>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</si>
  <si>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</si>
  <si>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</si>
  <si>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</si>
  <si>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</si>
  <si>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</si>
  <si>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</si>
  <si>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</si>
  <si>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</si>
  <si>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</si>
  <si>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</si>
  <si>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</si>
  <si>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</si>
  <si>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</si>
  <si>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</si>
  <si>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</si>
  <si>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</si>
  <si>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</si>
  <si>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</si>
  <si>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</si>
  <si>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</si>
  <si>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</si>
  <si>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</si>
  <si>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</si>
  <si>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</si>
  <si>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</si>
  <si>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</si>
  <si>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</si>
  <si>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</si>
  <si>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</si>
  <si>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</si>
  <si>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</si>
  <si>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</si>
  <si>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</si>
  <si>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</si>
  <si>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</si>
  <si>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</si>
  <si>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</si>
  <si>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</si>
  <si>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</si>
  <si>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</si>
  <si>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</si>
  <si>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</si>
  <si>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</si>
  <si>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</si>
  <si>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</si>
  <si>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</si>
  <si>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</si>
  <si>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</si>
  <si>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</si>
  <si>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</si>
  <si>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</si>
  <si>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</si>
  <si>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</si>
  <si>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</si>
  <si>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</si>
  <si>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</si>
  <si>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</si>
  <si>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</si>
  <si>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</si>
  <si>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</si>
  <si>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</si>
  <si>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</si>
  <si>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</si>
  <si>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</si>
  <si>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</si>
  <si>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</si>
  <si>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</si>
  <si>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</si>
  <si>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</si>
  <si>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</si>
  <si>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</si>
  <si>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</si>
  <si>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</si>
  <si>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</si>
  <si>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</si>
  <si>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</si>
  <si>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</si>
  <si>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</si>
  <si>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</si>
  <si>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</si>
  <si>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</si>
  <si>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</si>
  <si>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</si>
  <si>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</si>
  <si>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</si>
  <si>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</si>
  <si>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</si>
  <si>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</si>
  <si>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</si>
  <si>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</si>
  <si>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</si>
  <si>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</si>
  <si>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</si>
  <si>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</si>
  <si>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</si>
  <si>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</si>
  <si>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</si>
  <si>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</si>
  <si>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</si>
  <si>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</si>
  <si>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</si>
  <si>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</si>
  <si>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</si>
  <si>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</si>
  <si>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</si>
  <si>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</si>
  <si>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</si>
  <si>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</si>
  <si>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</si>
  <si>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</si>
  <si>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</si>
  <si>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</si>
  <si>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</si>
  <si>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</si>
  <si>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</si>
  <si>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</si>
  <si>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</si>
  <si>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</si>
  <si>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</si>
  <si>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</si>
  <si>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</si>
  <si>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</si>
  <si>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</si>
  <si>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</si>
  <si>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</si>
  <si>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</si>
  <si>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</si>
  <si>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</si>
  <si>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</si>
  <si>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</si>
  <si>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</si>
  <si>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</si>
  <si>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</si>
  <si>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</si>
  <si>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</si>
  <si>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</si>
  <si>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</si>
  <si>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</si>
  <si>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</si>
  <si>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</si>
  <si>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</si>
  <si>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</si>
  <si>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</si>
  <si>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</si>
  <si>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</si>
  <si>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</si>
  <si>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</si>
  <si>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</si>
  <si>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</si>
  <si>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</si>
  <si>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</si>
  <si>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</si>
  <si>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</si>
  <si>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</si>
  <si>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</si>
  <si>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</si>
  <si>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</si>
  <si>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</si>
  <si>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</si>
  <si>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</si>
  <si>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</si>
  <si>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</si>
  <si>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</si>
  <si>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</si>
  <si>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</si>
  <si>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</si>
  <si>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</si>
  <si>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</si>
  <si>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</si>
  <si>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</si>
  <si>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</si>
  <si>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</si>
  <si>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</si>
  <si>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</si>
  <si>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</si>
  <si>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</si>
  <si>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</si>
  <si>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</si>
  <si>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</si>
  <si>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</si>
  <si>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</si>
  <si>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</si>
  <si>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</si>
  <si>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</si>
  <si>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</si>
  <si>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</si>
  <si>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</si>
  <si>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</si>
  <si>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</si>
  <si>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</si>
  <si>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</si>
  <si>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</si>
  <si>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</si>
  <si>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</si>
  <si>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</si>
  <si>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</si>
  <si>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</si>
  <si>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</si>
  <si>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</si>
  <si>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</si>
  <si>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</si>
  <si>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</si>
  <si>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</si>
  <si>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</si>
  <si>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</si>
  <si>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</si>
  <si>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</si>
  <si>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</si>
  <si>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</si>
  <si>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</si>
  <si>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</si>
  <si>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</si>
  <si>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</si>
  <si>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</si>
  <si>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</si>
  <si>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</si>
  <si>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</si>
  <si>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</si>
  <si>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</si>
  <si>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</si>
  <si>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</si>
  <si>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</si>
  <si>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</si>
  <si>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</si>
  <si>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</si>
  <si>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</si>
  <si>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</si>
  <si>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</si>
  <si>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</si>
  <si>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</si>
  <si>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</si>
  <si>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</si>
  <si>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</si>
  <si>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</si>
  <si>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</si>
  <si>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</si>
  <si>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</si>
  <si>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</si>
  <si>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</si>
  <si>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</si>
  <si>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</si>
  <si>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</si>
  <si>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</si>
  <si>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</si>
  <si>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</si>
  <si>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</si>
  <si>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</si>
  <si>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</si>
  <si>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</si>
  <si>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</si>
  <si>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</si>
  <si>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</si>
  <si>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</si>
  <si>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</si>
  <si>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</si>
  <si>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</si>
  <si>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</si>
  <si>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</si>
  <si>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</si>
  <si>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</si>
  <si>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</si>
  <si>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</si>
  <si>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</si>
  <si>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</si>
  <si>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</si>
  <si>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</si>
  <si>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</si>
  <si>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</si>
  <si>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</si>
  <si>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</si>
  <si>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</si>
  <si>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</si>
  <si>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</si>
  <si>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</si>
  <si>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</si>
  <si>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</si>
  <si>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</si>
  <si>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</si>
  <si>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</si>
  <si>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</si>
  <si>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</si>
  <si>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</si>
  <si>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</si>
  <si>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</si>
  <si>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</si>
  <si>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</si>
  <si>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</si>
  <si>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</si>
  <si>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</si>
  <si>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</si>
  <si>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</si>
  <si>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</si>
  <si>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</si>
  <si>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</si>
  <si>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</si>
  <si>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</si>
  <si>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</si>
  <si>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</si>
  <si>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</si>
  <si>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</si>
  <si>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</si>
  <si>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</si>
  <si>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</si>
  <si>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</si>
  <si>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</si>
  <si>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</si>
  <si>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</si>
  <si>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</si>
  <si>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</si>
  <si>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</si>
  <si>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</si>
  <si>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</si>
  <si>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</si>
  <si>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</si>
  <si>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</si>
  <si>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</si>
  <si>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</si>
  <si>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</si>
  <si>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</si>
  <si>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</si>
  <si>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</si>
  <si>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</si>
  <si>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</si>
  <si>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</si>
  <si>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</si>
  <si>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</si>
  <si>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</si>
  <si>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</si>
  <si>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</si>
  <si>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</si>
  <si>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</si>
  <si>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</si>
  <si>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</si>
  <si>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</si>
  <si>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</si>
  <si>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</si>
  <si>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</si>
  <si>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</si>
  <si>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</si>
  <si>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</si>
  <si>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</si>
  <si>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</si>
  <si>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</si>
  <si>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</si>
  <si>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</si>
  <si>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</si>
  <si>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</si>
  <si>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</si>
  <si>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</si>
  <si>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</si>
  <si>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</si>
  <si>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</si>
  <si>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</si>
  <si>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</si>
  <si>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</si>
  <si>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</si>
  <si>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</si>
  <si>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</si>
  <si>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</si>
  <si>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</si>
  <si>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工場・
事業場
No.</t>
    <phoneticPr fontId="2"/>
  </si>
  <si>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</si>
  <si>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</si>
  <si>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</si>
  <si>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活動量</t>
    <rPh sb="0" eb="3">
      <t>カツドウリョウ</t>
    </rPh>
    <phoneticPr fontId="2"/>
  </si>
  <si>
    <t>活動量単位</t>
    <rPh sb="0" eb="5">
      <t>カツドウリョウタンイ</t>
    </rPh>
    <phoneticPr fontId="2"/>
  </si>
  <si>
    <t>工場・事業場の種別</t>
    <rPh sb="7" eb="9">
      <t>シュベツ</t>
    </rPh>
    <phoneticPr fontId="4"/>
  </si>
  <si>
    <t>工場・事業場の別</t>
    <rPh sb="0" eb="2">
      <t>コウジョウ</t>
    </rPh>
    <rPh sb="3" eb="6">
      <t>ジギョウジョウ</t>
    </rPh>
    <rPh sb="7" eb="8">
      <t>ベツ</t>
    </rPh>
    <phoneticPr fontId="2"/>
  </si>
  <si>
    <t>算定年度</t>
  </si>
  <si>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</si>
  <si>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</si>
  <si>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</si>
  <si>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</si>
  <si>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削減目標年度</t>
    <rPh sb="0" eb="6">
      <t>サクゲンモクヒョウネンド</t>
    </rPh>
    <phoneticPr fontId="4"/>
  </si>
  <si>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</si>
  <si>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</si>
  <si>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</si>
  <si>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</si>
  <si>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</si>
  <si>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</si>
  <si>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</si>
  <si>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6">
      <t>トソウ</t>
    </rPh>
    <phoneticPr fontId="2"/>
  </si>
  <si>
    <t>本ファイルは第1期（2021年度参加者）のうち、</t>
    <rPh sb="0" eb="1">
      <t>ホン</t>
    </rPh>
    <rPh sb="6" eb="7">
      <t>ダイ</t>
    </rPh>
    <rPh sb="8" eb="9">
      <t>キ</t>
    </rPh>
    <rPh sb="14" eb="15">
      <t>ネン</t>
    </rPh>
    <rPh sb="15" eb="16">
      <t>ド</t>
    </rPh>
    <rPh sb="16" eb="19">
      <t>サンカシャ</t>
    </rPh>
    <phoneticPr fontId="4"/>
  </si>
  <si>
    <t>（グループ参加者用）</t>
    <rPh sb="5" eb="7">
      <t>サンカ</t>
    </rPh>
    <rPh sb="7" eb="8">
      <t>シャ</t>
    </rPh>
    <rPh sb="8" eb="9">
      <t>ヨウ</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</si>
  <si>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</si>
  <si>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</si>
  <si>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</si>
  <si>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参考：燃料の単位発熱量・排出係数（デフォルト値）＜モニタリング報告ガイドラインVer.1.2 2022.10.6　より＞</t>
    <rPh sb="0" eb="2">
      <t>サンコウ</t>
    </rPh>
    <rPh sb="31" eb="33">
      <t>ホウコク</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</si>
  <si>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</si>
  <si>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</si>
  <si>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</si>
  <si>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</si>
  <si>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</si>
  <si>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</si>
  <si>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</si>
  <si>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</si>
  <si>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</si>
  <si>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</si>
  <si>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</si>
  <si>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</si>
  <si>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</si>
  <si>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</si>
  <si>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</si>
  <si>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</si>
  <si>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2023年度を削減目標年度とする目標保有者の削減目標年度算定報告書です。</t>
    <phoneticPr fontId="2"/>
  </si>
  <si>
    <t>SHIFT事業 第1期 削減目標年度CO2排出量算定報告書
（複数年度事業/令和5年度実績報告用）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rPh sb="38" eb="40">
      <t>レイワ</t>
    </rPh>
    <rPh sb="41" eb="42">
      <t>ネン</t>
    </rPh>
    <rPh sb="42" eb="43">
      <t>ド</t>
    </rPh>
    <rPh sb="43" eb="45">
      <t>ジッセキ</t>
    </rPh>
    <rPh sb="45" eb="48">
      <t>ホウコクヨウ</t>
    </rPh>
    <phoneticPr fontId="4"/>
  </si>
  <si>
    <t>令和5年度</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</si>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</sst>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quot;¥&quot;* #,##0_ ;_ &quot;¥&quot;* \-#,##0_ ;_ &quot;¥&quot;* &quot;-&quot;_ ;_ @_ "/>
    <numFmt numFmtId="176" formatCode="#,##0_ ;[Red]\-#,##0\ "/>
    <numFmt numFmtId="177" formatCode="#,##0_);[Red]\(#,##0\)"/>
    <numFmt numFmtId="178" formatCode="0.0_);[Red]\(0.0\)"/>
    <numFmt numFmtId="179" formatCode="0_);[Red]\(0\)"/>
    <numFmt numFmtId="180" formatCode="#,##0_ "/>
    <numFmt numFmtId="181" formatCode="0_ "/>
    <numFmt numFmtId="182" formatCode="0.00;[Red]0.00"/>
    <numFmt numFmtId="183" formatCode="0.0000_ "/>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664">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15"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8" fillId="12" borderId="89"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70" xfId="0" applyFont="1" applyBorder="1">
      <alignment vertical="center"/>
    </xf>
    <xf numFmtId="0" fontId="9" fillId="0" borderId="0" xfId="0" applyFont="1" applyAlignment="1">
      <alignment horizontal="left" vertical="center" wrapText="1"/>
    </xf>
    <xf numFmtId="0" fontId="9" fillId="0" borderId="0" xfId="0" applyFont="1" applyFill="1" applyBorder="1" applyAlignment="1">
      <alignment vertical="center"/>
    </xf>
    <xf numFmtId="0" fontId="9" fillId="0" borderId="0" xfId="0" applyFont="1" applyBorder="1">
      <alignment vertical="center"/>
    </xf>
    <xf numFmtId="0" fontId="3" fillId="3" borderId="10" xfId="0" applyFont="1" applyFill="1" applyBorder="1" applyAlignment="1">
      <alignment horizontal="center"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9" fillId="0" borderId="37"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32" xfId="1" applyNumberFormat="1" applyFont="1" applyFill="1" applyBorder="1" applyAlignment="1">
      <alignment horizontal="center" vertical="center"/>
    </xf>
    <xf numFmtId="176" fontId="3" fillId="2" borderId="32" xfId="1" applyNumberFormat="1" applyFont="1" applyFill="1" applyBorder="1" applyAlignment="1" applyProtection="1">
      <alignment horizontal="center" vertical="center"/>
      <protection locked="0"/>
    </xf>
    <xf numFmtId="176" fontId="3" fillId="2" borderId="40"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27" xfId="0" applyFont="1" applyFill="1" applyBorder="1" applyAlignment="1" applyProtection="1">
      <alignment horizontal="left" vertical="center" wrapText="1" shrinkToFit="1"/>
      <protection locked="0"/>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16" fillId="0" borderId="0"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pplyBorder="1">
      <alignment vertical="center"/>
    </xf>
    <xf numFmtId="0" fontId="21" fillId="0" borderId="0" xfId="0" applyFont="1" applyBorder="1">
      <alignment vertical="center"/>
    </xf>
    <xf numFmtId="0" fontId="21" fillId="0" borderId="35" xfId="0" applyFont="1" applyBorder="1">
      <alignment vertical="center"/>
    </xf>
    <xf numFmtId="0" fontId="9" fillId="2" borderId="0"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2" borderId="71" xfId="3"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49" fontId="21" fillId="0" borderId="0" xfId="0" applyNumberFormat="1" applyFont="1" applyFill="1">
      <alignment vertical="center"/>
    </xf>
    <xf numFmtId="0" fontId="22" fillId="0" borderId="0" xfId="2" applyFont="1" applyFill="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3" fillId="2" borderId="26" xfId="3" applyFont="1" applyFill="1" applyBorder="1" applyAlignment="1" applyProtection="1">
      <alignment horizontal="center" vertical="center" wrapText="1"/>
      <protection locked="0"/>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protection locked="0"/>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pplyAlignment="1">
      <alignment horizontal="center" vertical="center"/>
    </xf>
    <xf numFmtId="0" fontId="16"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0" fontId="18" fillId="0" borderId="0" xfId="0" applyFont="1" applyFill="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Border="1">
      <alignment vertical="center"/>
    </xf>
    <xf numFmtId="0" fontId="27" fillId="0" borderId="0" xfId="0" applyFont="1" applyFill="1" applyBorder="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pplyBorder="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pplyBorder="1">
      <alignment vertical="center"/>
    </xf>
    <xf numFmtId="0" fontId="27" fillId="4" borderId="0" xfId="0" quotePrefix="1" applyFont="1" applyFill="1" applyBorder="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49" fontId="21" fillId="0" borderId="0" xfId="0" applyNumberFormat="1" applyFont="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9"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7" xfId="0" applyFont="1" applyFill="1" applyBorder="1" applyProtection="1">
      <alignment vertical="center"/>
    </xf>
    <xf numFmtId="0" fontId="9" fillId="0" borderId="49" xfId="0" applyFont="1" applyBorder="1" applyProtection="1">
      <alignment vertical="center"/>
    </xf>
    <xf numFmtId="0" fontId="9" fillId="0" borderId="4" xfId="0" applyFont="1" applyFill="1" applyBorder="1" applyProtection="1">
      <alignment vertical="center"/>
    </xf>
    <xf numFmtId="0" fontId="16" fillId="5" borderId="92" xfId="0" applyFont="1" applyFill="1" applyBorder="1" applyAlignment="1">
      <alignment horizontal="center" vertical="center"/>
    </xf>
    <xf numFmtId="0" fontId="16" fillId="5" borderId="88" xfId="0" applyFont="1" applyFill="1" applyBorder="1" applyAlignment="1">
      <alignment horizontal="center" vertical="center"/>
    </xf>
    <xf numFmtId="0" fontId="29" fillId="0" borderId="13" xfId="0" applyFont="1" applyFill="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Fill="1" applyAlignment="1">
      <alignment horizontal="center" vertical="center"/>
    </xf>
    <xf numFmtId="0" fontId="32" fillId="0" borderId="0" xfId="0" applyFont="1" applyFill="1">
      <alignment vertical="center"/>
    </xf>
    <xf numFmtId="0" fontId="33" fillId="0" borderId="0" xfId="4" applyFont="1">
      <alignment vertical="center"/>
    </xf>
    <xf numFmtId="0" fontId="18" fillId="0" borderId="0" xfId="0" applyFont="1" applyAlignment="1">
      <alignment horizontal="center"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NumberFormat="1"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NumberFormat="1"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NumberFormat="1"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Fill="1" applyBorder="1" applyAlignment="1" applyProtection="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pplyFill="1" applyAlignment="1" applyProtection="1">
      <alignment vertical="center"/>
    </xf>
    <xf numFmtId="0" fontId="30" fillId="0" borderId="0" xfId="0" applyFont="1" applyProtection="1">
      <alignment vertical="center"/>
    </xf>
    <xf numFmtId="0" fontId="9" fillId="6" borderId="52" xfId="0" applyFont="1" applyFill="1" applyBorder="1" applyAlignment="1">
      <alignment horizontal="left" vertical="center" wrapText="1"/>
    </xf>
    <xf numFmtId="0" fontId="9" fillId="5" borderId="92"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NumberFormat="1"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NumberFormat="1"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 fillId="2" borderId="77" xfId="3" applyNumberFormat="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178" fontId="9" fillId="2" borderId="52" xfId="0" applyNumberFormat="1" applyFont="1" applyFill="1" applyBorder="1" applyAlignment="1" applyProtection="1">
      <alignment horizontal="center" vertical="center"/>
      <protection locked="0"/>
    </xf>
    <xf numFmtId="178" fontId="9" fillId="2" borderId="35" xfId="0" applyNumberFormat="1" applyFont="1" applyFill="1" applyBorder="1" applyAlignment="1" applyProtection="1">
      <alignment horizontal="center" vertical="center"/>
      <protection locked="0"/>
    </xf>
    <xf numFmtId="178" fontId="9" fillId="2" borderId="31" xfId="0" applyNumberFormat="1" applyFont="1" applyFill="1" applyBorder="1" applyAlignment="1" applyProtection="1">
      <alignment horizontal="center" vertical="center"/>
      <protection locked="0"/>
    </xf>
    <xf numFmtId="0" fontId="9" fillId="2" borderId="92"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8" fontId="16" fillId="2" borderId="35" xfId="0" applyNumberFormat="1" applyFont="1" applyFill="1" applyBorder="1" applyAlignment="1" applyProtection="1">
      <alignment horizontal="center" vertical="center"/>
      <protection locked="0"/>
    </xf>
    <xf numFmtId="178" fontId="16" fillId="2" borderId="31" xfId="0" applyNumberFormat="1" applyFont="1" applyFill="1" applyBorder="1" applyAlignment="1" applyProtection="1">
      <alignment horizontal="center" vertical="center"/>
      <protection locked="0"/>
    </xf>
    <xf numFmtId="0" fontId="3" fillId="0" borderId="0" xfId="3" applyFont="1" applyFill="1" applyBorder="1" applyAlignment="1">
      <alignment vertical="top" wrapText="1"/>
    </xf>
    <xf numFmtId="0" fontId="9" fillId="6" borderId="10"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26"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Fill="1" applyBorder="1" applyAlignment="1">
      <alignment horizontal="center" vertical="center"/>
    </xf>
    <xf numFmtId="0" fontId="9" fillId="2" borderId="10"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pplyBorder="1" applyProtection="1">
      <alignment vertical="center"/>
    </xf>
    <xf numFmtId="0" fontId="3" fillId="0" borderId="0" xfId="4" applyFont="1" applyProtection="1">
      <alignment vertical="center"/>
    </xf>
    <xf numFmtId="0" fontId="18" fillId="0" borderId="0" xfId="4" applyFont="1" applyProtection="1">
      <alignment vertical="center"/>
    </xf>
    <xf numFmtId="0" fontId="18" fillId="0" borderId="0" xfId="4" applyFont="1" applyBorder="1" applyProtection="1">
      <alignment vertical="center"/>
    </xf>
    <xf numFmtId="0" fontId="9" fillId="0" borderId="5" xfId="4" applyFont="1" applyBorder="1" applyProtection="1">
      <alignment vertical="center"/>
    </xf>
    <xf numFmtId="0" fontId="3" fillId="0" borderId="87" xfId="4" applyNumberFormat="1" applyFont="1" applyBorder="1" applyProtection="1">
      <alignment vertical="center"/>
    </xf>
    <xf numFmtId="0" fontId="3" fillId="0" borderId="5" xfId="4" applyFont="1" applyBorder="1" applyProtection="1">
      <alignment vertical="center"/>
    </xf>
    <xf numFmtId="0" fontId="9" fillId="0" borderId="0" xfId="4" applyFont="1" applyBorder="1" applyProtection="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6" xfId="0" applyFont="1" applyBorder="1" applyProtection="1">
      <alignment vertical="center"/>
    </xf>
    <xf numFmtId="0" fontId="9" fillId="0" borderId="47"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center" wrapText="1"/>
    </xf>
    <xf numFmtId="0" fontId="9" fillId="0" borderId="48" xfId="0" applyFont="1" applyBorder="1" applyProtection="1">
      <alignment vertical="center"/>
    </xf>
    <xf numFmtId="0" fontId="9" fillId="0" borderId="4" xfId="0" applyFont="1" applyBorder="1" applyProtection="1">
      <alignment vertical="center"/>
    </xf>
    <xf numFmtId="0" fontId="9" fillId="0" borderId="50" xfId="0" applyFont="1" applyBorder="1" applyProtection="1">
      <alignment vertical="center"/>
    </xf>
    <xf numFmtId="0" fontId="9" fillId="0" borderId="51" xfId="0" applyFont="1" applyBorder="1" applyProtection="1">
      <alignment vertical="center"/>
    </xf>
    <xf numFmtId="0" fontId="3" fillId="2" borderId="52"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1"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1" xfId="2"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top"/>
    </xf>
    <xf numFmtId="0" fontId="16" fillId="0" borderId="0" xfId="0" applyFont="1" applyFill="1" applyBorder="1" applyProtection="1">
      <alignment vertical="center"/>
    </xf>
    <xf numFmtId="0" fontId="3" fillId="0" borderId="0" xfId="4" applyNumberFormat="1" applyFont="1" applyBorder="1" applyProtection="1">
      <alignment vertical="center"/>
    </xf>
    <xf numFmtId="176" fontId="3" fillId="5" borderId="61" xfId="3" applyNumberFormat="1" applyFont="1" applyFill="1" applyBorder="1" applyAlignment="1">
      <alignment horizontal="center" vertical="center" wrapText="1"/>
    </xf>
    <xf numFmtId="0" fontId="9" fillId="3" borderId="76" xfId="0" applyFont="1" applyFill="1" applyBorder="1" applyAlignment="1">
      <alignment horizontal="center" vertical="center" wrapText="1"/>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79" fontId="8" fillId="11" borderId="30" xfId="8" applyNumberFormat="1" applyFill="1" applyBorder="1">
      <alignment vertical="center"/>
    </xf>
    <xf numFmtId="179" fontId="8" fillId="11" borderId="64" xfId="8" applyNumberFormat="1" applyFill="1" applyBorder="1">
      <alignment vertical="center"/>
    </xf>
    <xf numFmtId="180" fontId="8" fillId="11" borderId="0" xfId="8" applyNumberFormat="1" applyFill="1" applyAlignment="1">
      <alignment horizontal="right" vertical="center"/>
    </xf>
    <xf numFmtId="179" fontId="8" fillId="11" borderId="61" xfId="8" applyNumberFormat="1" applyFill="1" applyBorder="1">
      <alignment vertical="center"/>
    </xf>
    <xf numFmtId="181" fontId="3" fillId="0" borderId="0" xfId="0" applyNumberFormat="1" applyFont="1" applyFill="1" applyBorder="1" applyAlignment="1" applyProtection="1">
      <alignment horizontal="center" vertical="center"/>
    </xf>
    <xf numFmtId="181" fontId="9" fillId="0" borderId="0" xfId="0" applyNumberFormat="1" applyFont="1" applyFill="1" applyBorder="1" applyAlignment="1" applyProtection="1">
      <alignment horizontal="center" vertical="center"/>
    </xf>
    <xf numFmtId="0" fontId="9" fillId="13" borderId="27" xfId="0" applyFont="1" applyFill="1" applyBorder="1" applyAlignment="1" applyProtection="1">
      <alignment horizontal="center" vertical="center" wrapText="1" shrinkToFit="1"/>
      <protection locked="0"/>
    </xf>
    <xf numFmtId="0" fontId="9" fillId="13" borderId="5" xfId="0" applyFont="1" applyFill="1" applyBorder="1" applyAlignment="1" applyProtection="1">
      <alignment horizontal="center" vertical="center" wrapText="1" shrinkToFit="1"/>
      <protection locked="0"/>
    </xf>
    <xf numFmtId="0" fontId="9" fillId="5" borderId="5" xfId="0" applyFont="1" applyFill="1" applyBorder="1" applyAlignment="1">
      <alignment vertical="center" shrinkToFit="1"/>
    </xf>
    <xf numFmtId="0" fontId="9" fillId="5" borderId="18" xfId="0" applyFont="1" applyFill="1" applyBorder="1" applyAlignment="1">
      <alignment vertical="center" shrinkToFit="1"/>
    </xf>
    <xf numFmtId="0" fontId="18" fillId="0" borderId="0" xfId="0" applyFont="1" applyProtection="1">
      <alignment vertical="center"/>
    </xf>
    <xf numFmtId="42" fontId="3" fillId="2" borderId="64" xfId="2" applyNumberFormat="1" applyFont="1" applyFill="1" applyBorder="1" applyAlignment="1" applyProtection="1">
      <alignment horizontal="left" vertical="center" wrapText="1"/>
      <protection locked="0"/>
    </xf>
    <xf numFmtId="42" fontId="3" fillId="2" borderId="85" xfId="2" applyNumberFormat="1" applyFont="1" applyFill="1" applyBorder="1" applyAlignment="1" applyProtection="1">
      <alignment horizontal="left" vertical="center" wrapText="1"/>
      <protection locked="0"/>
    </xf>
    <xf numFmtId="42" fontId="3" fillId="2" borderId="65" xfId="2" applyNumberFormat="1" applyFont="1" applyFill="1" applyBorder="1" applyAlignment="1" applyProtection="1">
      <alignment horizontal="left" vertical="center" wrapText="1"/>
      <protection locked="0"/>
    </xf>
    <xf numFmtId="0" fontId="3" fillId="2" borderId="64" xfId="2" applyNumberFormat="1" applyFont="1" applyFill="1" applyBorder="1" applyAlignment="1" applyProtection="1">
      <alignment horizontal="left" vertical="center" wrapText="1"/>
      <protection locked="0"/>
    </xf>
    <xf numFmtId="0" fontId="3" fillId="2" borderId="85" xfId="2" applyNumberFormat="1" applyFont="1" applyFill="1" applyBorder="1" applyAlignment="1" applyProtection="1">
      <alignment horizontal="left" vertical="center" wrapText="1"/>
      <protection locked="0"/>
    </xf>
    <xf numFmtId="0" fontId="3" fillId="2" borderId="65" xfId="2" applyNumberFormat="1" applyFont="1" applyFill="1" applyBorder="1" applyAlignment="1" applyProtection="1">
      <alignment horizontal="left" vertical="center" wrapText="1"/>
      <protection locked="0"/>
    </xf>
    <xf numFmtId="0" fontId="37" fillId="0" borderId="0" xfId="9" applyFont="1">
      <alignment vertical="center"/>
    </xf>
    <xf numFmtId="0" fontId="34" fillId="0" borderId="0" xfId="0" applyFont="1">
      <alignment vertical="center"/>
    </xf>
    <xf numFmtId="0" fontId="9" fillId="5" borderId="78" xfId="0" applyFont="1" applyFill="1" applyBorder="1" applyAlignment="1">
      <alignment horizontal="center" vertical="center" wrapText="1" shrinkToFit="1"/>
    </xf>
    <xf numFmtId="176" fontId="9" fillId="5" borderId="16" xfId="0" applyNumberFormat="1" applyFont="1" applyFill="1" applyBorder="1" applyAlignment="1">
      <alignment vertical="center" shrinkToFit="1"/>
    </xf>
    <xf numFmtId="176" fontId="9" fillId="5" borderId="19" xfId="0" applyNumberFormat="1" applyFont="1" applyFill="1" applyBorder="1" applyAlignment="1">
      <alignment vertical="center" shrinkToFit="1"/>
    </xf>
    <xf numFmtId="0" fontId="8" fillId="14"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176" fontId="9" fillId="5" borderId="20" xfId="0" applyNumberFormat="1" applyFont="1" applyFill="1" applyBorder="1" applyAlignment="1">
      <alignment horizontal="right" vertical="center"/>
    </xf>
    <xf numFmtId="0" fontId="7" fillId="0" borderId="0" xfId="0" applyFont="1">
      <alignment vertical="center"/>
    </xf>
    <xf numFmtId="0" fontId="3" fillId="8" borderId="0" xfId="0" applyFont="1" applyFill="1">
      <alignment vertical="center"/>
    </xf>
    <xf numFmtId="0" fontId="18" fillId="8" borderId="0" xfId="0" applyFont="1" applyFill="1">
      <alignment vertical="center"/>
    </xf>
    <xf numFmtId="0" fontId="9" fillId="8" borderId="0" xfId="0" applyFont="1" applyFill="1">
      <alignment vertical="center"/>
    </xf>
    <xf numFmtId="0" fontId="20"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8" fillId="8" borderId="0" xfId="0" applyFont="1" applyFill="1">
      <alignment vertical="center"/>
    </xf>
    <xf numFmtId="0" fontId="9" fillId="2" borderId="10"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9" fillId="5" borderId="94" xfId="0" applyNumberFormat="1" applyFont="1" applyFill="1" applyBorder="1" applyAlignment="1" applyProtection="1">
      <alignment horizontal="center" vertical="center"/>
    </xf>
    <xf numFmtId="176" fontId="9" fillId="5" borderId="95" xfId="0" applyNumberFormat="1" applyFont="1" applyFill="1" applyBorder="1" applyAlignment="1" applyProtection="1">
      <alignment horizontal="center" vertical="center"/>
    </xf>
    <xf numFmtId="176" fontId="9" fillId="5" borderId="96" xfId="0" applyNumberFormat="1" applyFont="1" applyFill="1" applyBorder="1" applyAlignment="1" applyProtection="1">
      <alignment horizontal="center" vertical="center"/>
    </xf>
    <xf numFmtId="176" fontId="9" fillId="5" borderId="97" xfId="0" applyNumberFormat="1" applyFont="1" applyFill="1" applyBorder="1" applyAlignment="1" applyProtection="1">
      <alignment horizontal="center" vertical="center"/>
    </xf>
    <xf numFmtId="182" fontId="3" fillId="5" borderId="30" xfId="6" applyNumberFormat="1" applyFont="1" applyFill="1" applyBorder="1" applyAlignment="1">
      <alignment horizontal="center" vertical="center"/>
    </xf>
    <xf numFmtId="182" fontId="3" fillId="5" borderId="72" xfId="6" applyNumberFormat="1" applyFont="1" applyFill="1" applyBorder="1" applyAlignment="1">
      <alignment horizontal="center" vertical="center"/>
    </xf>
    <xf numFmtId="182" fontId="3" fillId="5" borderId="77" xfId="6" applyNumberFormat="1" applyFont="1" applyFill="1" applyBorder="1" applyAlignment="1">
      <alignment horizontal="center" vertical="center"/>
    </xf>
    <xf numFmtId="182" fontId="7" fillId="5" borderId="30" xfId="6" applyNumberFormat="1" applyFont="1" applyFill="1" applyBorder="1" applyAlignment="1">
      <alignment horizontal="center" vertical="center"/>
    </xf>
    <xf numFmtId="182"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0" fontId="9" fillId="8" borderId="0" xfId="0" applyNumberFormat="1" applyFont="1" applyFill="1" applyAlignment="1" applyProtection="1">
      <alignment horizontal="right" vertical="center"/>
    </xf>
    <xf numFmtId="0" fontId="9" fillId="2" borderId="44"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30" fillId="0" borderId="0" xfId="0" applyFont="1">
      <alignment vertical="center"/>
    </xf>
    <xf numFmtId="0" fontId="39" fillId="0" borderId="101" xfId="0" applyFont="1" applyBorder="1">
      <alignment vertical="center"/>
    </xf>
    <xf numFmtId="0" fontId="39" fillId="0" borderId="102" xfId="0" applyFont="1" applyBorder="1">
      <alignment vertical="center"/>
    </xf>
    <xf numFmtId="0" fontId="39" fillId="0" borderId="103" xfId="0" applyFont="1" applyBorder="1">
      <alignment vertical="center"/>
    </xf>
    <xf numFmtId="0" fontId="40" fillId="0" borderId="0" xfId="0" applyFont="1">
      <alignment vertical="center"/>
    </xf>
    <xf numFmtId="0" fontId="40" fillId="0" borderId="104" xfId="0" applyFont="1" applyBorder="1">
      <alignment vertical="center"/>
    </xf>
    <xf numFmtId="0" fontId="39" fillId="0" borderId="0" xfId="0" applyFont="1">
      <alignment vertical="center"/>
    </xf>
    <xf numFmtId="0" fontId="41" fillId="0" borderId="0" xfId="0" quotePrefix="1" applyFont="1">
      <alignment vertical="center"/>
    </xf>
    <xf numFmtId="0" fontId="40" fillId="0" borderId="105" xfId="0" applyFont="1" applyBorder="1">
      <alignment vertical="center"/>
    </xf>
    <xf numFmtId="0" fontId="26" fillId="0" borderId="104" xfId="0" applyFont="1" applyBorder="1">
      <alignment vertical="center"/>
    </xf>
    <xf numFmtId="183" fontId="40" fillId="0" borderId="105" xfId="0" applyNumberFormat="1" applyFont="1" applyBorder="1">
      <alignment vertical="center"/>
    </xf>
    <xf numFmtId="0" fontId="26" fillId="0" borderId="7" xfId="0" applyFont="1" applyBorder="1">
      <alignment vertical="center"/>
    </xf>
    <xf numFmtId="0" fontId="40" fillId="0" borderId="105" xfId="0" quotePrefix="1" applyFont="1" applyBorder="1">
      <alignment vertical="center"/>
    </xf>
    <xf numFmtId="0" fontId="41" fillId="0" borderId="105" xfId="0" quotePrefix="1" applyFont="1" applyBorder="1">
      <alignment vertical="center"/>
    </xf>
    <xf numFmtId="0" fontId="26" fillId="0" borderId="106" xfId="0" applyFont="1" applyBorder="1">
      <alignment vertical="center"/>
    </xf>
    <xf numFmtId="0" fontId="26" fillId="0" borderId="107" xfId="0" applyFont="1" applyBorder="1">
      <alignment vertical="center"/>
    </xf>
    <xf numFmtId="0" fontId="41" fillId="0" borderId="107" xfId="0" quotePrefix="1" applyFont="1" applyBorder="1">
      <alignment vertical="center"/>
    </xf>
    <xf numFmtId="0" fontId="41" fillId="0" borderId="108" xfId="0" quotePrefix="1" applyFont="1" applyBorder="1">
      <alignment vertical="center"/>
    </xf>
    <xf numFmtId="0" fontId="20" fillId="2" borderId="52" xfId="0" applyFont="1" applyFill="1" applyBorder="1" applyAlignment="1" applyProtection="1">
      <alignment horizontal="center" vertical="center" wrapText="1"/>
      <protection locked="0"/>
    </xf>
    <xf numFmtId="0" fontId="3" fillId="6" borderId="52" xfId="0" applyFont="1" applyFill="1" applyBorder="1" applyAlignment="1" applyProtection="1">
      <alignment horizontal="left" vertical="center" wrapText="1"/>
      <protection locked="0"/>
    </xf>
    <xf numFmtId="0" fontId="3" fillId="6" borderId="35"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7" xfId="0"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7" xfId="0" applyFont="1" applyFill="1" applyBorder="1" applyAlignment="1" applyProtection="1">
      <alignment horizontal="center" vertical="center"/>
      <protection locked="0"/>
    </xf>
    <xf numFmtId="0" fontId="35" fillId="0" borderId="0" xfId="0" applyFont="1" applyAlignment="1" applyProtection="1">
      <alignment horizontal="center" vertical="center" wrapText="1"/>
    </xf>
    <xf numFmtId="0" fontId="35" fillId="0" borderId="0" xfId="0" applyFont="1" applyAlignment="1" applyProtection="1">
      <alignment horizontal="center" vertical="center"/>
    </xf>
    <xf numFmtId="0" fontId="3" fillId="3" borderId="5" xfId="0" applyFont="1" applyFill="1" applyBorder="1" applyAlignment="1">
      <alignment horizontal="center" vertical="center"/>
    </xf>
    <xf numFmtId="181" fontId="9" fillId="0" borderId="0" xfId="0" applyNumberFormat="1"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0" borderId="52" xfId="0" applyFont="1" applyFill="1" applyBorder="1" applyAlignment="1" applyProtection="1">
      <alignment horizontal="center" vertical="center"/>
    </xf>
    <xf numFmtId="0" fontId="3" fillId="0" borderId="41" xfId="0" applyFont="1" applyFill="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9" fillId="3" borderId="53"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20" fillId="2" borderId="35" xfId="0" applyFont="1" applyFill="1" applyBorder="1" applyAlignment="1" applyProtection="1">
      <alignment horizontal="left" vertical="top" wrapText="1"/>
      <protection locked="0"/>
    </xf>
    <xf numFmtId="0" fontId="20" fillId="2" borderId="21" xfId="0" applyFont="1" applyFill="1" applyBorder="1" applyAlignment="1" applyProtection="1">
      <alignment horizontal="left" vertical="top" wrapText="1"/>
      <protection locked="0"/>
    </xf>
    <xf numFmtId="0" fontId="20" fillId="2" borderId="86" xfId="0" applyFont="1" applyFill="1" applyBorder="1" applyAlignment="1" applyProtection="1">
      <alignment horizontal="left" vertical="top" wrapText="1"/>
      <protection locked="0"/>
    </xf>
    <xf numFmtId="0" fontId="20" fillId="2" borderId="32" xfId="0" applyFont="1" applyFill="1" applyBorder="1" applyAlignment="1" applyProtection="1">
      <alignment horizontal="left" vertical="top" wrapText="1"/>
      <protection locked="0"/>
    </xf>
    <xf numFmtId="0" fontId="20" fillId="2" borderId="12" xfId="0" applyFont="1" applyFill="1" applyBorder="1" applyAlignment="1" applyProtection="1">
      <alignment horizontal="left" vertical="top" wrapText="1"/>
      <protection locked="0"/>
    </xf>
    <xf numFmtId="0" fontId="20" fillId="2" borderId="84" xfId="0" applyFont="1" applyFill="1" applyBorder="1" applyAlignment="1" applyProtection="1">
      <alignment horizontal="left" vertical="top" wrapText="1"/>
      <protection locked="0"/>
    </xf>
    <xf numFmtId="0" fontId="20" fillId="2" borderId="35" xfId="0" applyFont="1" applyFill="1" applyBorder="1" applyAlignment="1" applyProtection="1">
      <alignment vertical="top" wrapText="1"/>
      <protection locked="0"/>
    </xf>
    <xf numFmtId="0" fontId="20" fillId="2" borderId="21" xfId="0" applyFont="1" applyFill="1" applyBorder="1" applyAlignment="1" applyProtection="1">
      <alignment vertical="top" wrapText="1"/>
      <protection locked="0"/>
    </xf>
    <xf numFmtId="0" fontId="20" fillId="2" borderId="86" xfId="0" applyFont="1" applyFill="1" applyBorder="1" applyAlignment="1" applyProtection="1">
      <alignment vertical="top" wrapText="1"/>
      <protection locked="0"/>
    </xf>
    <xf numFmtId="0" fontId="20" fillId="2" borderId="53" xfId="0" applyFont="1" applyFill="1" applyBorder="1" applyAlignment="1" applyProtection="1">
      <alignment vertical="top" wrapText="1"/>
      <protection locked="0"/>
    </xf>
    <xf numFmtId="0" fontId="20" fillId="2" borderId="20" xfId="0" applyFont="1" applyFill="1" applyBorder="1" applyAlignment="1" applyProtection="1">
      <alignment vertical="top" wrapText="1"/>
      <protection locked="0"/>
    </xf>
    <xf numFmtId="0" fontId="20" fillId="2" borderId="25" xfId="0" applyFont="1" applyFill="1" applyBorder="1" applyAlignment="1" applyProtection="1">
      <alignment vertical="top" wrapText="1"/>
      <protection locked="0"/>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20" fillId="2" borderId="53" xfId="0" applyFont="1" applyFill="1" applyBorder="1" applyAlignment="1" applyProtection="1">
      <alignment horizontal="left" vertical="top" wrapText="1"/>
      <protection locked="0"/>
    </xf>
    <xf numFmtId="0" fontId="20" fillId="2" borderId="20" xfId="0" applyFont="1" applyFill="1" applyBorder="1" applyAlignment="1" applyProtection="1">
      <alignment horizontal="left" vertical="top" wrapText="1"/>
      <protection locked="0"/>
    </xf>
    <xf numFmtId="0" fontId="20" fillId="2" borderId="25" xfId="0" applyFont="1" applyFill="1" applyBorder="1" applyAlignment="1" applyProtection="1">
      <alignment horizontal="left" vertical="top" wrapText="1"/>
      <protection locked="0"/>
    </xf>
    <xf numFmtId="0" fontId="3" fillId="3" borderId="3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9" fillId="2" borderId="52" xfId="0" applyFont="1" applyFill="1" applyBorder="1" applyAlignment="1" applyProtection="1">
      <alignment horizontal="left" vertical="top" wrapText="1"/>
      <protection locked="0"/>
    </xf>
    <xf numFmtId="0" fontId="9" fillId="2" borderId="28" xfId="0" applyFont="1" applyFill="1" applyBorder="1" applyAlignment="1" applyProtection="1">
      <alignment horizontal="left" vertical="top" wrapText="1"/>
      <protection locked="0"/>
    </xf>
    <xf numFmtId="0" fontId="9" fillId="2" borderId="29" xfId="0" applyFont="1" applyFill="1" applyBorder="1" applyAlignment="1" applyProtection="1">
      <alignment horizontal="left" vertical="top" wrapText="1"/>
      <protection locked="0"/>
    </xf>
    <xf numFmtId="0" fontId="9" fillId="2" borderId="32"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84" xfId="0" applyFont="1" applyFill="1" applyBorder="1" applyAlignment="1" applyProtection="1">
      <alignment horizontal="left" vertical="top" wrapText="1"/>
      <protection locked="0"/>
    </xf>
    <xf numFmtId="0" fontId="9" fillId="2" borderId="35" xfId="0" applyFont="1" applyFill="1" applyBorder="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86" xfId="0" applyFont="1" applyFill="1" applyBorder="1" applyAlignment="1" applyProtection="1">
      <alignment horizontal="left" vertical="top" wrapText="1"/>
      <protection locked="0"/>
    </xf>
    <xf numFmtId="0" fontId="3"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86"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Fill="1" applyBorder="1" applyAlignment="1" applyProtection="1">
      <alignment horizontal="center" vertical="center"/>
    </xf>
    <xf numFmtId="0" fontId="9" fillId="0" borderId="58" xfId="0" applyFont="1" applyFill="1" applyBorder="1" applyAlignment="1" applyProtection="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3" xfId="0" applyFont="1" applyFill="1" applyBorder="1" applyAlignment="1" applyProtection="1">
      <alignment horizontal="center" vertical="center"/>
    </xf>
    <xf numFmtId="0" fontId="9" fillId="0" borderId="87" xfId="0" applyFont="1" applyFill="1" applyBorder="1" applyAlignment="1" applyProtection="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7"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5" borderId="27" xfId="0" applyFont="1" applyFill="1" applyBorder="1" applyAlignment="1">
      <alignment horizontal="left" vertical="center"/>
    </xf>
    <xf numFmtId="0" fontId="9" fillId="2" borderId="27" xfId="0" applyFont="1" applyFill="1" applyBorder="1" applyAlignment="1" applyProtection="1">
      <alignment horizontal="center" vertical="center"/>
      <protection locked="0"/>
    </xf>
    <xf numFmtId="0" fontId="9" fillId="2" borderId="4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5" borderId="5" xfId="0" applyFont="1" applyFill="1" applyBorder="1" applyAlignment="1">
      <alignment horizontal="left" vertical="center"/>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3"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3"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42" fontId="3" fillId="3" borderId="68" xfId="2" applyNumberFormat="1" applyFont="1" applyFill="1" applyBorder="1" applyAlignment="1">
      <alignment horizontal="center" vertical="center"/>
    </xf>
    <xf numFmtId="42" fontId="3" fillId="3" borderId="66" xfId="2" applyNumberFormat="1" applyFont="1" applyFill="1" applyBorder="1" applyAlignment="1">
      <alignment horizontal="center" vertical="center"/>
    </xf>
    <xf numFmtId="42" fontId="3" fillId="3" borderId="65" xfId="2" applyNumberFormat="1" applyFont="1" applyFill="1" applyBorder="1" applyAlignment="1">
      <alignment horizontal="center"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5" borderId="77" xfId="0" applyFont="1" applyFill="1" applyBorder="1" applyAlignment="1">
      <alignment horizontal="center" vertical="center"/>
    </xf>
    <xf numFmtId="0" fontId="9" fillId="5" borderId="57" xfId="0" applyFont="1" applyFill="1" applyBorder="1" applyAlignment="1">
      <alignment horizontal="center" vertical="center"/>
    </xf>
    <xf numFmtId="0" fontId="9" fillId="5" borderId="5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2" xfId="0" applyFont="1" applyFill="1" applyBorder="1" applyAlignment="1">
      <alignment horizontal="center" vertical="center"/>
    </xf>
    <xf numFmtId="0" fontId="3" fillId="0" borderId="100" xfId="0" applyFont="1" applyBorder="1" applyAlignment="1">
      <alignment horizontal="center" vertical="center"/>
    </xf>
    <xf numFmtId="0" fontId="3" fillId="0" borderId="42" xfId="0" applyFont="1" applyBorder="1" applyAlignment="1">
      <alignment horizontal="center" vertical="center"/>
    </xf>
    <xf numFmtId="0" fontId="9" fillId="3" borderId="22" xfId="0" applyFont="1" applyFill="1" applyBorder="1" applyAlignment="1">
      <alignment horizontal="center" vertical="center"/>
    </xf>
    <xf numFmtId="0" fontId="9" fillId="2" borderId="53"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42" xfId="0" applyFont="1" applyFill="1" applyBorder="1" applyAlignment="1">
      <alignment horizontal="center" vertical="center"/>
    </xf>
    <xf numFmtId="0" fontId="3" fillId="8" borderId="0" xfId="0" applyFont="1" applyFill="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7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87" xfId="0" applyFont="1" applyFill="1" applyBorder="1" applyAlignment="1">
      <alignment horizontal="center" vertical="center"/>
    </xf>
    <xf numFmtId="0" fontId="9" fillId="5" borderId="31"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81" xfId="0" applyFont="1" applyFill="1" applyBorder="1" applyAlignment="1">
      <alignment horizontal="center" vertical="center" wrapText="1"/>
    </xf>
    <xf numFmtId="0" fontId="3" fillId="2" borderId="31" xfId="0" applyNumberFormat="1" applyFont="1" applyFill="1" applyBorder="1" applyAlignment="1" applyProtection="1">
      <alignment horizontal="center" vertical="center" wrapText="1"/>
      <protection locked="0"/>
    </xf>
    <xf numFmtId="0" fontId="3" fillId="2" borderId="57" xfId="0" applyNumberFormat="1" applyFont="1" applyFill="1" applyBorder="1" applyAlignment="1" applyProtection="1">
      <alignment horizontal="center" vertical="center" wrapText="1"/>
      <protection locked="0"/>
    </xf>
    <xf numFmtId="0" fontId="3" fillId="2" borderId="58" xfId="0" applyNumberFormat="1"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center" vertical="center" wrapText="1"/>
      <protection locked="0"/>
    </xf>
    <xf numFmtId="177" fontId="9" fillId="2" borderId="57" xfId="0" applyNumberFormat="1" applyFont="1" applyFill="1" applyBorder="1" applyAlignment="1" applyProtection="1">
      <alignment horizontal="center" vertical="center" wrapText="1"/>
      <protection locked="0"/>
    </xf>
    <xf numFmtId="177" fontId="9" fillId="2" borderId="58" xfId="0" applyNumberFormat="1"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left" vertical="center" wrapText="1"/>
      <protection locked="0"/>
    </xf>
    <xf numFmtId="177" fontId="9" fillId="2" borderId="83" xfId="0" applyNumberFormat="1" applyFont="1" applyFill="1" applyBorder="1" applyAlignment="1" applyProtection="1">
      <alignment horizontal="left" vertical="center" wrapText="1"/>
      <protection locked="0"/>
    </xf>
    <xf numFmtId="0" fontId="9" fillId="2" borderId="64" xfId="9" applyFont="1" applyFill="1" applyBorder="1" applyAlignment="1" applyProtection="1">
      <alignment vertical="top" wrapText="1"/>
      <protection locked="0"/>
    </xf>
    <xf numFmtId="0" fontId="9" fillId="2" borderId="90" xfId="9" applyFont="1" applyFill="1" applyBorder="1" applyAlignment="1" applyProtection="1">
      <alignment vertical="top" wrapText="1"/>
      <protection locked="0"/>
    </xf>
    <xf numFmtId="0" fontId="9" fillId="2" borderId="91"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2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lockText="1"/>
</file>

<file path=xl/ctrlProps/ctrlProp8.xml><?xml version="1.0" encoding="utf-8"?>
<formControlPr xmlns="http://schemas.microsoft.com/office/spreadsheetml/2009/9/main" objectType="CheckBox" fmlaLink="AO3" lockText="1"/>
</file>

<file path=xl/ctrlProps/ctrlProp9.xml><?xml version="1.0" encoding="utf-8"?>
<formControlPr xmlns="http://schemas.microsoft.com/office/spreadsheetml/2009/9/main" objectType="CheckBox" fmlaLink="$Q$3" lockText="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133350</xdr:colOff>
          <xdr:row>2</xdr:row>
          <xdr:rowOff>133350</xdr:rowOff>
        </xdr:from>
        <xdr:to>
          <xdr:col>35</xdr:col>
          <xdr:colOff>114300</xdr:colOff>
          <xdr:row>4</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2305050</xdr:colOff>
          <xdr:row>1</xdr:row>
          <xdr:rowOff>19050</xdr:rowOff>
        </xdr:from>
        <xdr:to>
          <xdr:col>3</xdr:col>
          <xdr:colOff>323850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133350</xdr:rowOff>
        </xdr:from>
        <xdr:to>
          <xdr:col>18</xdr:col>
          <xdr:colOff>19050</xdr:colOff>
          <xdr:row>2</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0</xdr:row>
          <xdr:rowOff>171450</xdr:rowOff>
        </xdr:from>
        <xdr:to>
          <xdr:col>14</xdr:col>
          <xdr:colOff>142875</xdr:colOff>
          <xdr:row>2</xdr:row>
          <xdr:rowOff>47625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857250</xdr:colOff>
          <xdr:row>0</xdr:row>
          <xdr:rowOff>95250</xdr:rowOff>
        </xdr:from>
        <xdr:to>
          <xdr:col>4</xdr:col>
          <xdr:colOff>1095375</xdr:colOff>
          <xdr:row>1</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twoCellAnchor editAs="oneCell">
    <xdr:from>
      <xdr:col>18</xdr:col>
      <xdr:colOff>0</xdr:colOff>
      <xdr:row>0</xdr:row>
      <xdr:rowOff>0</xdr:rowOff>
    </xdr:from>
    <xdr:to>
      <xdr:col>44</xdr:col>
      <xdr:colOff>19050</xdr:colOff>
      <xdr:row>53</xdr:row>
      <xdr:rowOff>40481</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4656"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1047750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1</xdr:row>
          <xdr:rowOff>19050</xdr:rowOff>
        </xdr:from>
        <xdr:to>
          <xdr:col>1</xdr:col>
          <xdr:colOff>2009775</xdr:colOff>
          <xdr:row>1</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9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_1&#26399;&#65288;&#35079;&#25968;&#24180;&#24230;&#65289;&#21066;&#28187;&#30446;&#27161;&#24180;&#24230;&#31639;&#23450;&#22577;&#21578;&#26360;&#65288;&#21336;&#29420;&#12539;&#27096;&#24335;&#65289;_231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DB746ED8-4714-4156-BFE6-C66A4D5CF4EF}" userId="S::furuya@mri-ra.co.jp::73c87254-4d5d-444e-b4dc-bf5f7d0f51d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12.34" personId="{DB746ED8-4714-4156-BFE6-C66A4D5CF4EF}" id="{C643FCFC-5994-4699-BCB9-512564348D8C}">
    <text xml:space="preserve">sf03c2_rev2.pdf (env.go.jp) </text>
    <extLst>
      <x:ext xmlns:xltc2="http://schemas.microsoft.com/office/spreadsheetml/2020/threadedcomments2" uri="{F7C98A9C-CBB3-438F-8F68-D28B6AF4A901}">
        <xltc2:checksum>4133491727</xltc2:checksum>
        <xltc2:hyperlink startIndex="0" length="27" url="https://shift.env.go.jp/files/offering/2021/sf03c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25" defaultRowHeight="13.5" x14ac:dyDescent="0.4"/>
  <cols>
    <col min="1" max="1" width="9.25" style="12" customWidth="1"/>
    <col min="2" max="10" width="8.25" style="12"/>
    <col min="11" max="11" width="2.25" style="12" customWidth="1"/>
    <col min="12" max="13" width="8.25" style="12"/>
    <col min="14" max="16384" width="8.25" style="15"/>
  </cols>
  <sheetData>
    <row r="1" spans="1:3" ht="17.649999999999999" customHeight="1" x14ac:dyDescent="0.4">
      <c r="A1" s="186" t="s">
        <v>770</v>
      </c>
    </row>
    <row r="2" spans="1:3" x14ac:dyDescent="0.4">
      <c r="B2" s="12" t="s">
        <v>771</v>
      </c>
    </row>
    <row r="3" spans="1:3" ht="18" customHeight="1" x14ac:dyDescent="0.4">
      <c r="B3" s="14"/>
      <c r="C3" s="12" t="s">
        <v>772</v>
      </c>
    </row>
    <row r="4" spans="1:3" ht="18" customHeight="1" x14ac:dyDescent="0.4">
      <c r="B4" s="13"/>
      <c r="C4" s="12" t="s">
        <v>773</v>
      </c>
    </row>
    <row r="5" spans="1:3" ht="18" customHeight="1" x14ac:dyDescent="0.4">
      <c r="B5" s="17"/>
      <c r="C5" s="12" t="s">
        <v>846</v>
      </c>
    </row>
    <row r="6" spans="1:3" x14ac:dyDescent="0.4">
      <c r="B6" s="12" t="s">
        <v>828</v>
      </c>
    </row>
    <row r="8" spans="1:3" x14ac:dyDescent="0.4">
      <c r="B8" s="12" t="s">
        <v>774</v>
      </c>
    </row>
    <row r="9" spans="1:3" x14ac:dyDescent="0.4">
      <c r="B9" s="15"/>
    </row>
    <row r="10" spans="1:3" x14ac:dyDescent="0.4">
      <c r="B10" s="12" t="s">
        <v>776</v>
      </c>
    </row>
    <row r="11" spans="1:3" x14ac:dyDescent="0.4">
      <c r="B11" s="12" t="s">
        <v>775</v>
      </c>
    </row>
    <row r="13" spans="1:3" s="12" customFormat="1" ht="16.149999999999999" customHeight="1" x14ac:dyDescent="0.4">
      <c r="B13" s="332" t="s">
        <v>888</v>
      </c>
    </row>
    <row r="14" spans="1:3" s="12" customFormat="1" ht="16.149999999999999" customHeight="1" x14ac:dyDescent="0.4">
      <c r="B14" s="332" t="s">
        <v>910</v>
      </c>
    </row>
    <row r="15" spans="1:3" s="12" customFormat="1" ht="16.149999999999999" customHeight="1" x14ac:dyDescent="0.4">
      <c r="B15" s="332" t="s">
        <v>889</v>
      </c>
    </row>
    <row r="16" spans="1:3" s="12" customFormat="1" ht="14.25" x14ac:dyDescent="0.4">
      <c r="B16" s="332"/>
    </row>
    <row r="17" spans="2:2" x14ac:dyDescent="0.4">
      <c r="B17" s="16" t="s">
        <v>827</v>
      </c>
    </row>
  </sheetData>
  <sheetProtection algorithmName="SHA-512" hashValue="enzOIzsMFdMb6yt7ix/eNbUx9CSzi+4/76a1/KxcYEgda/qrTv+ykVX+yP8fMtFtt1htrQ0Wg9uQqUGi5TZcxw==" saltValue="PkLlWb3Z7hXNOW1PIrfuRA==" spinCount="100000" sheet="1" scenarios="1" formatRows="0" insertRows="0" deleteRows="0"/>
  <phoneticPr fontId="2"/>
  <conditionalFormatting sqref="B5">
    <cfRule type="expression" dxfId="24"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25" defaultRowHeight="12" x14ac:dyDescent="0.4"/>
  <cols>
    <col min="1" max="1" width="1.25" style="230" customWidth="1"/>
    <col min="2" max="2" width="82.25" style="230" customWidth="1"/>
    <col min="3" max="3" width="1.25" style="230" customWidth="1"/>
    <col min="4" max="16" width="8.25" style="230"/>
    <col min="17" max="17" width="0" style="230" hidden="1" customWidth="1"/>
    <col min="18" max="16384" width="8.25" style="230"/>
  </cols>
  <sheetData>
    <row r="2" spans="2:17" ht="22.5" customHeight="1" thickBot="1" x14ac:dyDescent="0.45">
      <c r="B2" s="230" t="s">
        <v>869</v>
      </c>
      <c r="Q2" s="26" t="s">
        <v>755</v>
      </c>
    </row>
    <row r="3" spans="2:17" ht="26.25" customHeight="1" thickBot="1" x14ac:dyDescent="0.45">
      <c r="B3" s="661"/>
      <c r="Q3" s="29" t="b">
        <v>0</v>
      </c>
    </row>
    <row r="4" spans="2:17" ht="26.25" customHeight="1" x14ac:dyDescent="0.4">
      <c r="B4" s="662"/>
    </row>
    <row r="5" spans="2:17" ht="26.25" customHeight="1" x14ac:dyDescent="0.4">
      <c r="B5" s="662"/>
    </row>
    <row r="6" spans="2:17" ht="26.25" customHeight="1" x14ac:dyDescent="0.4">
      <c r="B6" s="662"/>
    </row>
    <row r="7" spans="2:17" ht="26.25" customHeight="1" x14ac:dyDescent="0.4">
      <c r="B7" s="662"/>
    </row>
    <row r="8" spans="2:17" ht="26.25" customHeight="1" x14ac:dyDescent="0.4">
      <c r="B8" s="662"/>
    </row>
    <row r="9" spans="2:17" ht="26.25" customHeight="1" x14ac:dyDescent="0.4">
      <c r="B9" s="662"/>
    </row>
    <row r="10" spans="2:17" ht="26.25" customHeight="1" x14ac:dyDescent="0.4">
      <c r="B10" s="662"/>
    </row>
    <row r="11" spans="2:17" ht="26.25" customHeight="1" x14ac:dyDescent="0.4">
      <c r="B11" s="662"/>
    </row>
    <row r="12" spans="2:17" ht="26.25" customHeight="1" x14ac:dyDescent="0.4">
      <c r="B12" s="662"/>
    </row>
    <row r="13" spans="2:17" ht="26.25" customHeight="1" x14ac:dyDescent="0.4">
      <c r="B13" s="662"/>
      <c r="E13" s="231"/>
      <c r="F13" s="231"/>
      <c r="G13" s="231"/>
      <c r="H13" s="231"/>
      <c r="I13" s="231"/>
      <c r="J13" s="231"/>
      <c r="K13" s="231"/>
      <c r="L13" s="232"/>
      <c r="M13" s="232"/>
      <c r="N13" s="232"/>
      <c r="O13" s="232"/>
      <c r="P13" s="232"/>
    </row>
    <row r="14" spans="2:17" ht="26.25" customHeight="1" x14ac:dyDescent="0.4">
      <c r="B14" s="662"/>
      <c r="E14" s="231"/>
      <c r="F14" s="233"/>
      <c r="G14" s="233"/>
      <c r="H14" s="231"/>
      <c r="I14" s="231"/>
      <c r="J14" s="231"/>
      <c r="K14" s="231"/>
      <c r="L14" s="232"/>
      <c r="M14" s="232"/>
      <c r="N14" s="232"/>
      <c r="O14" s="232"/>
      <c r="P14" s="232"/>
    </row>
    <row r="15" spans="2:17" ht="26.25" customHeight="1" x14ac:dyDescent="0.4">
      <c r="B15" s="662"/>
      <c r="E15" s="231"/>
      <c r="F15" s="234"/>
      <c r="G15" s="231"/>
      <c r="H15" s="231"/>
      <c r="I15" s="231"/>
      <c r="J15" s="231"/>
      <c r="K15" s="231"/>
      <c r="L15" s="232"/>
      <c r="M15" s="232"/>
      <c r="N15" s="232"/>
      <c r="O15" s="232"/>
      <c r="P15" s="232"/>
    </row>
    <row r="16" spans="2:17" ht="26.25" customHeight="1" x14ac:dyDescent="0.4">
      <c r="B16" s="662"/>
      <c r="E16" s="231"/>
      <c r="F16" s="231"/>
      <c r="G16" s="231"/>
      <c r="H16" s="231"/>
      <c r="I16" s="231"/>
      <c r="J16" s="231"/>
      <c r="K16" s="231"/>
      <c r="L16" s="232"/>
      <c r="M16" s="232"/>
      <c r="N16" s="232"/>
      <c r="O16" s="232"/>
      <c r="P16" s="232"/>
    </row>
    <row r="17" spans="2:16" ht="26.25" customHeight="1" x14ac:dyDescent="0.4">
      <c r="B17" s="662"/>
      <c r="E17" s="231"/>
      <c r="F17" s="231"/>
      <c r="G17" s="231"/>
      <c r="H17" s="231"/>
      <c r="I17" s="231"/>
      <c r="J17" s="231"/>
      <c r="K17" s="231"/>
      <c r="L17" s="232"/>
      <c r="M17" s="232"/>
      <c r="N17" s="232"/>
      <c r="O17" s="232"/>
      <c r="P17" s="232"/>
    </row>
    <row r="18" spans="2:16" ht="26.25" customHeight="1" x14ac:dyDescent="0.4">
      <c r="B18" s="662"/>
      <c r="E18" s="231"/>
      <c r="F18" s="233"/>
      <c r="G18" s="233"/>
      <c r="H18" s="231"/>
      <c r="I18" s="231"/>
      <c r="J18" s="231"/>
      <c r="K18" s="231"/>
      <c r="L18" s="232"/>
      <c r="M18" s="232"/>
      <c r="N18" s="232"/>
      <c r="O18" s="232"/>
      <c r="P18" s="232"/>
    </row>
    <row r="19" spans="2:16" ht="26.25" customHeight="1" x14ac:dyDescent="0.4">
      <c r="B19" s="662"/>
      <c r="E19" s="231"/>
      <c r="F19" s="234"/>
      <c r="G19" s="231"/>
      <c r="H19" s="231"/>
      <c r="I19" s="231"/>
      <c r="J19" s="231"/>
      <c r="K19" s="231"/>
      <c r="L19" s="232"/>
      <c r="M19" s="232"/>
      <c r="N19" s="232"/>
      <c r="O19" s="232"/>
      <c r="P19" s="232"/>
    </row>
    <row r="20" spans="2:16" ht="26.25" customHeight="1" x14ac:dyDescent="0.4">
      <c r="B20" s="662"/>
      <c r="E20" s="231"/>
      <c r="F20" s="231"/>
      <c r="G20" s="231"/>
      <c r="H20" s="231"/>
      <c r="I20" s="231"/>
      <c r="J20" s="231"/>
      <c r="K20" s="231"/>
      <c r="L20" s="232"/>
      <c r="M20" s="232"/>
      <c r="N20" s="232"/>
      <c r="O20" s="232"/>
      <c r="P20" s="232"/>
    </row>
    <row r="21" spans="2:16" ht="26.25" customHeight="1" x14ac:dyDescent="0.4">
      <c r="B21" s="662"/>
      <c r="E21" s="231"/>
      <c r="F21" s="231"/>
      <c r="G21" s="231"/>
      <c r="H21" s="231"/>
      <c r="I21" s="231"/>
      <c r="J21" s="231"/>
      <c r="K21" s="231"/>
      <c r="L21" s="232"/>
      <c r="M21" s="232"/>
      <c r="N21" s="232"/>
      <c r="O21" s="232"/>
      <c r="P21" s="232"/>
    </row>
    <row r="22" spans="2:16" ht="26.25" customHeight="1" x14ac:dyDescent="0.4">
      <c r="B22" s="662"/>
      <c r="E22" s="231"/>
      <c r="F22" s="231"/>
      <c r="G22" s="231"/>
      <c r="H22" s="231"/>
      <c r="I22" s="231"/>
      <c r="J22" s="231"/>
      <c r="K22" s="231"/>
      <c r="L22" s="232"/>
      <c r="M22" s="232"/>
      <c r="N22" s="232"/>
      <c r="O22" s="232"/>
      <c r="P22" s="232"/>
    </row>
    <row r="23" spans="2:16" ht="26.25" customHeight="1" x14ac:dyDescent="0.4">
      <c r="B23" s="662"/>
      <c r="E23" s="231"/>
      <c r="F23" s="233"/>
      <c r="G23" s="233"/>
      <c r="H23" s="233"/>
      <c r="I23" s="231"/>
      <c r="J23" s="231"/>
      <c r="K23" s="231"/>
      <c r="L23" s="232"/>
      <c r="M23" s="232"/>
      <c r="N23" s="232"/>
      <c r="O23" s="232"/>
      <c r="P23" s="232"/>
    </row>
    <row r="24" spans="2:16" ht="26.25" customHeight="1" x14ac:dyDescent="0.4">
      <c r="B24" s="662"/>
      <c r="E24" s="231"/>
      <c r="F24" s="233"/>
      <c r="G24" s="231"/>
      <c r="H24" s="233"/>
      <c r="I24" s="231"/>
      <c r="J24" s="231"/>
      <c r="K24" s="231"/>
      <c r="L24" s="232"/>
      <c r="M24" s="232"/>
      <c r="N24" s="232"/>
      <c r="O24" s="232"/>
      <c r="P24" s="232"/>
    </row>
    <row r="25" spans="2:16" ht="26.25" customHeight="1" x14ac:dyDescent="0.4">
      <c r="B25" s="662"/>
    </row>
    <row r="26" spans="2:16" ht="26.25" customHeight="1" x14ac:dyDescent="0.4">
      <c r="B26" s="662"/>
    </row>
    <row r="27" spans="2:16" ht="26.25" customHeight="1" x14ac:dyDescent="0.4">
      <c r="B27" s="662"/>
    </row>
    <row r="28" spans="2:16" ht="26.25" customHeight="1" x14ac:dyDescent="0.4">
      <c r="B28" s="662"/>
    </row>
    <row r="29" spans="2:16" ht="26.25" customHeight="1" thickBot="1" x14ac:dyDescent="0.45">
      <c r="B29" s="663"/>
    </row>
    <row r="30" spans="2:16" ht="3.75" customHeight="1" x14ac:dyDescent="0.4">
      <c r="B30" s="235"/>
    </row>
    <row r="31" spans="2:16" x14ac:dyDescent="0.4">
      <c r="B31" s="230" t="s">
        <v>836</v>
      </c>
    </row>
    <row r="32" spans="2:16" ht="9" customHeight="1" x14ac:dyDescent="0.4"/>
  </sheetData>
  <sheetProtection algorithmName="SHA-512" hashValue="jyAwpcaHXUM1vuGrV6oKQJ0FJgNV8aVcKmpLyHLL9JFZFaQyoft9+F9ay9SLH+mA67A/ChJaxtdMrR73oOPxRQ==" saltValue="GhxxZnvzJoTtEXPj+PTY5A==" spinCount="100000" sheet="1" scenarios="1" formatRows="0" insertRows="0" delete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628650</xdr:colOff>
                    <xdr:row>1</xdr:row>
                    <xdr:rowOff>19050</xdr:rowOff>
                  </from>
                  <to>
                    <xdr:col>1</xdr:col>
                    <xdr:colOff>2009775</xdr:colOff>
                    <xdr:row>1</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5FDC-02F5-4290-95BE-24F038FD2CE1}">
  <sheetPr codeName="Sheet8">
    <tabColor rgb="FFFFFF00"/>
  </sheetPr>
  <dimension ref="A1:I19"/>
  <sheetViews>
    <sheetView view="pageBreakPreview" zoomScale="80" zoomScaleNormal="100" zoomScaleSheetLayoutView="80" workbookViewId="0"/>
  </sheetViews>
  <sheetFormatPr defaultColWidth="8.125" defaultRowHeight="13.5" x14ac:dyDescent="0.4"/>
  <cols>
    <col min="1" max="1" width="31.875" style="19" customWidth="1"/>
    <col min="2" max="2" width="19.625" style="19" customWidth="1"/>
    <col min="3" max="4" width="17.625" style="19" customWidth="1"/>
    <col min="5" max="16384" width="8.125" style="19"/>
  </cols>
  <sheetData>
    <row r="1" spans="1:9" x14ac:dyDescent="0.4">
      <c r="A1" s="18" t="s">
        <v>778</v>
      </c>
      <c r="B1" s="18" t="s">
        <v>779</v>
      </c>
    </row>
    <row r="2" spans="1:9" x14ac:dyDescent="0.4">
      <c r="A2" s="20" t="s">
        <v>754</v>
      </c>
      <c r="B2" s="20" t="s">
        <v>879</v>
      </c>
    </row>
    <row r="3" spans="1:9" x14ac:dyDescent="0.4">
      <c r="A3" s="337"/>
      <c r="B3" s="337"/>
    </row>
    <row r="4" spans="1:9" x14ac:dyDescent="0.4">
      <c r="A4" s="23" t="s">
        <v>780</v>
      </c>
      <c r="B4" s="23" t="s">
        <v>841</v>
      </c>
    </row>
    <row r="5" spans="1:9" x14ac:dyDescent="0.4">
      <c r="A5" s="18" t="s">
        <v>781</v>
      </c>
      <c r="B5" s="20">
        <v>1</v>
      </c>
    </row>
    <row r="6" spans="1:9" x14ac:dyDescent="0.4">
      <c r="A6" s="21" t="s">
        <v>782</v>
      </c>
      <c r="B6" s="338"/>
    </row>
    <row r="7" spans="1:9" ht="14.25" thickBot="1" x14ac:dyDescent="0.45">
      <c r="A7" s="21" t="s">
        <v>783</v>
      </c>
      <c r="B7" s="339"/>
    </row>
    <row r="8" spans="1:9" ht="14.25" thickBot="1" x14ac:dyDescent="0.45">
      <c r="A8" s="18" t="s">
        <v>784</v>
      </c>
      <c r="B8" s="340">
        <f>'6-2．CO2排出量_総括'!H7</f>
        <v>0</v>
      </c>
    </row>
    <row r="9" spans="1:9" x14ac:dyDescent="0.4">
      <c r="A9" s="18" t="s">
        <v>785</v>
      </c>
      <c r="B9" s="24"/>
    </row>
    <row r="10" spans="1:9" ht="13.5" customHeight="1" x14ac:dyDescent="0.4">
      <c r="H10" s="308"/>
      <c r="I10" s="309"/>
    </row>
    <row r="11" spans="1:9" ht="13.5" customHeight="1" thickBot="1" x14ac:dyDescent="0.45">
      <c r="A11" s="310" t="s">
        <v>874</v>
      </c>
      <c r="B11" s="311" t="s">
        <v>870</v>
      </c>
      <c r="C11" s="311" t="s">
        <v>871</v>
      </c>
      <c r="D11" s="312" t="s">
        <v>709</v>
      </c>
      <c r="H11" s="308"/>
      <c r="I11" s="309"/>
    </row>
    <row r="12" spans="1:9" ht="13.5" customHeight="1" thickBot="1" x14ac:dyDescent="0.45">
      <c r="A12" s="318" t="str">
        <f>'6-2．CO2排出量_総括'!B18</f>
        <v>令和5年度</v>
      </c>
      <c r="B12" s="314">
        <f>'6-2．CO2排出量_総括'!H18</f>
        <v>0</v>
      </c>
      <c r="C12" s="22">
        <f>'6-2．CO2排出量_総括'!K18</f>
        <v>0</v>
      </c>
      <c r="D12" s="22">
        <f>'6-2．CO2排出量_総括'!N18</f>
        <v>0</v>
      </c>
      <c r="H12" s="308"/>
      <c r="I12" s="313"/>
    </row>
    <row r="13" spans="1:9" ht="14.25" thickBot="1" x14ac:dyDescent="0.45">
      <c r="H13" s="308"/>
      <c r="I13" s="313"/>
    </row>
    <row r="14" spans="1:9" ht="14.25" thickBot="1" x14ac:dyDescent="0.45">
      <c r="A14" s="310" t="s">
        <v>880</v>
      </c>
      <c r="B14" s="341" t="s">
        <v>881</v>
      </c>
      <c r="C14" s="342" t="s">
        <v>873</v>
      </c>
      <c r="D14" s="316" t="str">
        <f>"排出量"&amp;"（"&amp;'6-2．CO2排出量_総括'!B18&amp;"）"</f>
        <v>排出量（令和5年度）</v>
      </c>
      <c r="H14" s="308"/>
      <c r="I14" s="309"/>
    </row>
    <row r="15" spans="1:9" ht="14.25" thickBot="1" x14ac:dyDescent="0.45">
      <c r="A15" s="310">
        <v>1</v>
      </c>
      <c r="B15" s="315" t="str">
        <f>'6-2．CO2排出量_総括'!H24</f>
        <v/>
      </c>
      <c r="C15" s="315" t="str">
        <f>'6-2．CO2排出量_総括'!I24</f>
        <v/>
      </c>
      <c r="D15" s="316" t="str">
        <f>'6-2．CO2排出量_総括'!K24</f>
        <v/>
      </c>
      <c r="H15" s="308"/>
      <c r="I15" s="309"/>
    </row>
    <row r="16" spans="1:9" ht="14.25" thickBot="1" x14ac:dyDescent="0.45">
      <c r="A16" s="310">
        <v>2</v>
      </c>
      <c r="B16" s="315" t="str">
        <f>'6-2．CO2排出量_総括'!H25</f>
        <v/>
      </c>
      <c r="C16" s="315" t="str">
        <f>'6-2．CO2排出量_総括'!I25</f>
        <v/>
      </c>
      <c r="D16" s="316" t="str">
        <f>'6-2．CO2排出量_総括'!K25</f>
        <v/>
      </c>
      <c r="H16" s="308"/>
      <c r="I16" s="313"/>
    </row>
    <row r="17" spans="1:9" ht="14.25" thickBot="1" x14ac:dyDescent="0.45">
      <c r="A17" s="310">
        <v>3</v>
      </c>
      <c r="B17" s="315" t="str">
        <f>'6-2．CO2排出量_総括'!H26</f>
        <v/>
      </c>
      <c r="C17" s="315" t="str">
        <f>'6-2．CO2排出量_総括'!I26</f>
        <v/>
      </c>
      <c r="D17" s="316" t="str">
        <f>'6-2．CO2排出量_総括'!K26</f>
        <v/>
      </c>
      <c r="I17" s="317"/>
    </row>
    <row r="18" spans="1:9" ht="14.25" thickBot="1" x14ac:dyDescent="0.45">
      <c r="A18" s="310">
        <v>4</v>
      </c>
      <c r="B18" s="315" t="str">
        <f>'6-2．CO2排出量_総括'!H27</f>
        <v/>
      </c>
      <c r="C18" s="315" t="str">
        <f>'6-2．CO2排出量_総括'!I27</f>
        <v/>
      </c>
      <c r="D18" s="316" t="str">
        <f>'6-2．CO2排出量_総括'!K27</f>
        <v/>
      </c>
      <c r="I18" s="317"/>
    </row>
    <row r="19" spans="1:9" x14ac:dyDescent="0.4">
      <c r="A19" s="310">
        <v>5</v>
      </c>
      <c r="B19" s="315" t="str">
        <f>'6-2．CO2排出量_総括'!H28</f>
        <v/>
      </c>
      <c r="C19" s="315" t="str">
        <f>'6-2．CO2排出量_総括'!I28</f>
        <v/>
      </c>
      <c r="D19" s="316" t="str">
        <f>'6-2．CO2排出量_総括'!K28</f>
        <v/>
      </c>
      <c r="I19" s="317"/>
    </row>
  </sheetData>
  <sheetProtection algorithmName="SHA-512" hashValue="8AOHAM48objkN0nzpgdwVmvJqBMd+0ZsxnFNzwRVaMd0v9dNwGjo4AOT3KwvuVXxT/cMZ+VFVZ0ZYf0OGH1+Pg==" saltValue="1RILzoILjeF+vMyfJpgYsw=="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x14ac:dyDescent="0.4"/>
  <cols>
    <col min="1" max="1" width="8.75" style="150"/>
    <col min="2" max="2" width="8.75" style="148"/>
    <col min="3" max="3" width="8.75" style="149"/>
    <col min="4" max="4" width="25.5" style="150" customWidth="1"/>
    <col min="5" max="5" width="8.75" style="150"/>
    <col min="6" max="6" width="16.75" style="150" customWidth="1"/>
    <col min="7" max="8" width="8.75" style="150"/>
    <col min="9" max="9" width="17.25" style="150" customWidth="1"/>
    <col min="10" max="16384" width="8.75" style="150"/>
  </cols>
  <sheetData>
    <row r="4" spans="2:10" x14ac:dyDescent="0.4">
      <c r="D4" s="150" t="s">
        <v>766</v>
      </c>
    </row>
    <row r="6" spans="2:10" x14ac:dyDescent="0.4">
      <c r="B6" s="148" t="s">
        <v>727</v>
      </c>
    </row>
    <row r="7" spans="2:10" ht="19.5" thickBot="1" x14ac:dyDescent="0.45">
      <c r="B7" s="148" t="s">
        <v>728</v>
      </c>
      <c r="C7" s="149" t="s">
        <v>729</v>
      </c>
      <c r="D7" s="151" t="s">
        <v>658</v>
      </c>
      <c r="E7" s="151" t="s">
        <v>682</v>
      </c>
      <c r="F7" s="151" t="s">
        <v>711</v>
      </c>
      <c r="G7" s="151" t="s">
        <v>710</v>
      </c>
      <c r="H7" s="151" t="s">
        <v>686</v>
      </c>
      <c r="I7" s="152" t="s">
        <v>688</v>
      </c>
      <c r="J7" s="153" t="s">
        <v>763</v>
      </c>
    </row>
    <row r="8" spans="2:10" x14ac:dyDescent="0.4">
      <c r="B8" s="148">
        <v>1.2</v>
      </c>
      <c r="C8" s="149" t="s">
        <v>731</v>
      </c>
      <c r="D8" s="154" t="s">
        <v>606</v>
      </c>
      <c r="E8" s="155">
        <v>1</v>
      </c>
      <c r="F8" s="156" t="s">
        <v>712</v>
      </c>
      <c r="G8" s="156" t="s">
        <v>684</v>
      </c>
      <c r="H8" s="157" t="s">
        <v>690</v>
      </c>
      <c r="I8" s="156" t="s">
        <v>704</v>
      </c>
      <c r="J8" s="158" t="s">
        <v>764</v>
      </c>
    </row>
    <row r="9" spans="2:10" x14ac:dyDescent="0.4">
      <c r="B9" s="148">
        <v>1.1000000000000001</v>
      </c>
      <c r="C9" s="149" t="s">
        <v>730</v>
      </c>
      <c r="D9" s="159" t="s">
        <v>607</v>
      </c>
      <c r="E9" s="160">
        <v>0</v>
      </c>
      <c r="F9" s="152" t="s">
        <v>712</v>
      </c>
      <c r="G9" s="152" t="s">
        <v>685</v>
      </c>
      <c r="H9" s="152" t="s">
        <v>705</v>
      </c>
      <c r="I9" s="152" t="s">
        <v>689</v>
      </c>
      <c r="J9" s="161" t="s">
        <v>764</v>
      </c>
    </row>
    <row r="10" spans="2:10" x14ac:dyDescent="0.4">
      <c r="B10" s="148">
        <v>1.1000000000000001</v>
      </c>
      <c r="C10" s="149" t="s">
        <v>730</v>
      </c>
      <c r="D10" s="159" t="s">
        <v>608</v>
      </c>
      <c r="E10" s="160">
        <v>0</v>
      </c>
      <c r="F10" s="152" t="s">
        <v>712</v>
      </c>
      <c r="G10" s="152" t="s">
        <v>685</v>
      </c>
      <c r="H10" s="152" t="s">
        <v>705</v>
      </c>
      <c r="I10" s="152" t="s">
        <v>689</v>
      </c>
      <c r="J10" s="161" t="s">
        <v>764</v>
      </c>
    </row>
    <row r="11" spans="2:10" x14ac:dyDescent="0.4">
      <c r="B11" s="148">
        <v>1.1000000000000001</v>
      </c>
      <c r="C11" s="149" t="s">
        <v>730</v>
      </c>
      <c r="D11" s="159" t="s">
        <v>609</v>
      </c>
      <c r="E11" s="160">
        <v>0</v>
      </c>
      <c r="F11" s="152" t="s">
        <v>712</v>
      </c>
      <c r="G11" s="152" t="s">
        <v>685</v>
      </c>
      <c r="H11" s="152" t="s">
        <v>705</v>
      </c>
      <c r="I11" s="152" t="s">
        <v>689</v>
      </c>
      <c r="J11" s="161" t="s">
        <v>764</v>
      </c>
    </row>
    <row r="12" spans="2:10" x14ac:dyDescent="0.4">
      <c r="B12" s="148">
        <v>1.1000000000000001</v>
      </c>
      <c r="C12" s="149" t="s">
        <v>730</v>
      </c>
      <c r="D12" s="159" t="s">
        <v>610</v>
      </c>
      <c r="E12" s="160">
        <v>0</v>
      </c>
      <c r="F12" s="152" t="s">
        <v>712</v>
      </c>
      <c r="G12" s="152" t="s">
        <v>685</v>
      </c>
      <c r="H12" s="152" t="s">
        <v>705</v>
      </c>
      <c r="I12" s="152" t="s">
        <v>689</v>
      </c>
      <c r="J12" s="161" t="s">
        <v>764</v>
      </c>
    </row>
    <row r="13" spans="2:10" x14ac:dyDescent="0.4">
      <c r="B13" s="148">
        <v>1.1000000000000001</v>
      </c>
      <c r="C13" s="149" t="s">
        <v>730</v>
      </c>
      <c r="D13" s="159" t="s">
        <v>611</v>
      </c>
      <c r="E13" s="160">
        <v>0</v>
      </c>
      <c r="F13" s="152" t="s">
        <v>712</v>
      </c>
      <c r="G13" s="152" t="s">
        <v>685</v>
      </c>
      <c r="H13" s="152" t="s">
        <v>705</v>
      </c>
      <c r="I13" s="152" t="s">
        <v>689</v>
      </c>
      <c r="J13" s="161" t="s">
        <v>764</v>
      </c>
    </row>
    <row r="14" spans="2:10" x14ac:dyDescent="0.4">
      <c r="B14" s="148">
        <v>1.1000000000000001</v>
      </c>
      <c r="C14" s="149" t="s">
        <v>730</v>
      </c>
      <c r="D14" s="159" t="s">
        <v>612</v>
      </c>
      <c r="E14" s="160">
        <v>0</v>
      </c>
      <c r="F14" s="152" t="s">
        <v>712</v>
      </c>
      <c r="G14" s="153" t="s">
        <v>679</v>
      </c>
      <c r="H14" s="152" t="s">
        <v>706</v>
      </c>
      <c r="I14" s="152" t="s">
        <v>689</v>
      </c>
      <c r="J14" s="161" t="s">
        <v>764</v>
      </c>
    </row>
    <row r="15" spans="2:10" x14ac:dyDescent="0.4">
      <c r="B15" s="148">
        <v>1.1000000000000001</v>
      </c>
      <c r="C15" s="149" t="s">
        <v>730</v>
      </c>
      <c r="D15" s="159" t="s">
        <v>613</v>
      </c>
      <c r="E15" s="160">
        <v>0</v>
      </c>
      <c r="F15" s="152" t="s">
        <v>712</v>
      </c>
      <c r="G15" s="153" t="s">
        <v>679</v>
      </c>
      <c r="H15" s="152" t="s">
        <v>706</v>
      </c>
      <c r="I15" s="152" t="s">
        <v>689</v>
      </c>
      <c r="J15" s="161" t="s">
        <v>764</v>
      </c>
    </row>
    <row r="16" spans="2:10" x14ac:dyDescent="0.4">
      <c r="B16" s="148">
        <v>1.1000000000000001</v>
      </c>
      <c r="C16" s="149" t="s">
        <v>730</v>
      </c>
      <c r="D16" s="159" t="s">
        <v>614</v>
      </c>
      <c r="E16" s="160">
        <v>0</v>
      </c>
      <c r="F16" s="152" t="s">
        <v>712</v>
      </c>
      <c r="G16" s="153" t="s">
        <v>679</v>
      </c>
      <c r="H16" s="152" t="s">
        <v>706</v>
      </c>
      <c r="I16" s="152" t="s">
        <v>689</v>
      </c>
      <c r="J16" s="161" t="s">
        <v>764</v>
      </c>
    </row>
    <row r="17" spans="2:10" x14ac:dyDescent="0.4">
      <c r="B17" s="148">
        <v>1.1000000000000001</v>
      </c>
      <c r="C17" s="149" t="s">
        <v>730</v>
      </c>
      <c r="D17" s="159" t="s">
        <v>615</v>
      </c>
      <c r="E17" s="160">
        <v>0</v>
      </c>
      <c r="F17" s="152" t="s">
        <v>712</v>
      </c>
      <c r="G17" s="153" t="s">
        <v>679</v>
      </c>
      <c r="H17" s="152" t="s">
        <v>706</v>
      </c>
      <c r="I17" s="152" t="s">
        <v>689</v>
      </c>
      <c r="J17" s="161" t="s">
        <v>764</v>
      </c>
    </row>
    <row r="18" spans="2:10" x14ac:dyDescent="0.4">
      <c r="B18" s="148">
        <v>1.1000000000000001</v>
      </c>
      <c r="C18" s="149" t="s">
        <v>730</v>
      </c>
      <c r="D18" s="159" t="s">
        <v>616</v>
      </c>
      <c r="E18" s="160">
        <v>0</v>
      </c>
      <c r="F18" s="152" t="s">
        <v>712</v>
      </c>
      <c r="G18" s="153" t="s">
        <v>679</v>
      </c>
      <c r="H18" s="152" t="s">
        <v>706</v>
      </c>
      <c r="I18" s="152" t="s">
        <v>689</v>
      </c>
      <c r="J18" s="161" t="s">
        <v>764</v>
      </c>
    </row>
    <row r="19" spans="2:10" x14ac:dyDescent="0.4">
      <c r="B19" s="148">
        <v>1.1000000000000001</v>
      </c>
      <c r="C19" s="149" t="s">
        <v>730</v>
      </c>
      <c r="D19" s="159" t="s">
        <v>617</v>
      </c>
      <c r="E19" s="160">
        <v>0</v>
      </c>
      <c r="F19" s="152" t="s">
        <v>712</v>
      </c>
      <c r="G19" s="153" t="s">
        <v>679</v>
      </c>
      <c r="H19" s="152" t="s">
        <v>706</v>
      </c>
      <c r="I19" s="152" t="s">
        <v>689</v>
      </c>
      <c r="J19" s="161" t="s">
        <v>764</v>
      </c>
    </row>
    <row r="20" spans="2:10" x14ac:dyDescent="0.4">
      <c r="B20" s="148">
        <v>1.1000000000000001</v>
      </c>
      <c r="C20" s="149" t="s">
        <v>730</v>
      </c>
      <c r="D20" s="159" t="s">
        <v>618</v>
      </c>
      <c r="E20" s="160">
        <v>0</v>
      </c>
      <c r="F20" s="152" t="s">
        <v>712</v>
      </c>
      <c r="G20" s="153" t="s">
        <v>679</v>
      </c>
      <c r="H20" s="152" t="s">
        <v>706</v>
      </c>
      <c r="I20" s="152" t="s">
        <v>689</v>
      </c>
      <c r="J20" s="161" t="s">
        <v>764</v>
      </c>
    </row>
    <row r="21" spans="2:10" x14ac:dyDescent="0.4">
      <c r="B21" s="148">
        <v>1.1000000000000001</v>
      </c>
      <c r="C21" s="149" t="s">
        <v>730</v>
      </c>
      <c r="D21" s="159" t="s">
        <v>619</v>
      </c>
      <c r="E21" s="160">
        <v>0</v>
      </c>
      <c r="F21" s="152" t="s">
        <v>712</v>
      </c>
      <c r="G21" s="153" t="s">
        <v>679</v>
      </c>
      <c r="H21" s="152" t="s">
        <v>706</v>
      </c>
      <c r="I21" s="152" t="s">
        <v>689</v>
      </c>
      <c r="J21" s="161" t="s">
        <v>764</v>
      </c>
    </row>
    <row r="22" spans="2:10" x14ac:dyDescent="0.4">
      <c r="B22" s="148">
        <v>1.1000000000000001</v>
      </c>
      <c r="C22" s="149" t="s">
        <v>730</v>
      </c>
      <c r="D22" s="159" t="s">
        <v>620</v>
      </c>
      <c r="E22" s="160">
        <v>0</v>
      </c>
      <c r="F22" s="152" t="s">
        <v>712</v>
      </c>
      <c r="G22" s="153" t="s">
        <v>679</v>
      </c>
      <c r="H22" s="152" t="s">
        <v>706</v>
      </c>
      <c r="I22" s="152" t="s">
        <v>689</v>
      </c>
      <c r="J22" s="161" t="s">
        <v>764</v>
      </c>
    </row>
    <row r="23" spans="2:10" x14ac:dyDescent="0.4">
      <c r="B23" s="148">
        <v>1.1000000000000001</v>
      </c>
      <c r="C23" s="149" t="s">
        <v>730</v>
      </c>
      <c r="D23" s="159" t="s">
        <v>621</v>
      </c>
      <c r="E23" s="160">
        <v>0</v>
      </c>
      <c r="F23" s="152" t="s">
        <v>712</v>
      </c>
      <c r="G23" s="153" t="s">
        <v>679</v>
      </c>
      <c r="H23" s="152" t="s">
        <v>706</v>
      </c>
      <c r="I23" s="152" t="s">
        <v>689</v>
      </c>
      <c r="J23" s="161" t="s">
        <v>764</v>
      </c>
    </row>
    <row r="24" spans="2:10" x14ac:dyDescent="0.4">
      <c r="B24" s="148">
        <v>1.1000000000000001</v>
      </c>
      <c r="C24" s="149" t="s">
        <v>730</v>
      </c>
      <c r="D24" s="159" t="s">
        <v>622</v>
      </c>
      <c r="E24" s="160">
        <v>0</v>
      </c>
      <c r="F24" s="152" t="s">
        <v>712</v>
      </c>
      <c r="G24" s="152" t="s">
        <v>685</v>
      </c>
      <c r="H24" s="152" t="s">
        <v>705</v>
      </c>
      <c r="I24" s="152" t="s">
        <v>689</v>
      </c>
      <c r="J24" s="161" t="s">
        <v>764</v>
      </c>
    </row>
    <row r="25" spans="2:10" x14ac:dyDescent="0.4">
      <c r="B25" s="148">
        <v>1.1000000000000001</v>
      </c>
      <c r="C25" s="149" t="s">
        <v>730</v>
      </c>
      <c r="D25" s="159" t="s">
        <v>623</v>
      </c>
      <c r="E25" s="160">
        <v>0</v>
      </c>
      <c r="F25" s="152" t="s">
        <v>712</v>
      </c>
      <c r="G25" s="152" t="s">
        <v>685</v>
      </c>
      <c r="H25" s="152" t="s">
        <v>705</v>
      </c>
      <c r="I25" s="152" t="s">
        <v>689</v>
      </c>
      <c r="J25" s="161" t="s">
        <v>764</v>
      </c>
    </row>
    <row r="26" spans="2:10" x14ac:dyDescent="0.4">
      <c r="B26" s="148">
        <v>1.1000000000000001</v>
      </c>
      <c r="C26" s="149" t="s">
        <v>730</v>
      </c>
      <c r="D26" s="159" t="s">
        <v>624</v>
      </c>
      <c r="E26" s="160">
        <v>0</v>
      </c>
      <c r="F26" s="152" t="s">
        <v>712</v>
      </c>
      <c r="G26" s="153" t="s">
        <v>683</v>
      </c>
      <c r="H26" s="152" t="s">
        <v>707</v>
      </c>
      <c r="I26" s="152" t="s">
        <v>689</v>
      </c>
      <c r="J26" s="161" t="s">
        <v>764</v>
      </c>
    </row>
    <row r="27" spans="2:10" x14ac:dyDescent="0.4">
      <c r="B27" s="148">
        <v>1.1000000000000001</v>
      </c>
      <c r="C27" s="149" t="s">
        <v>730</v>
      </c>
      <c r="D27" s="159" t="s">
        <v>625</v>
      </c>
      <c r="E27" s="160">
        <v>0</v>
      </c>
      <c r="F27" s="152" t="s">
        <v>712</v>
      </c>
      <c r="G27" s="152" t="s">
        <v>685</v>
      </c>
      <c r="H27" s="152" t="s">
        <v>705</v>
      </c>
      <c r="I27" s="152" t="s">
        <v>689</v>
      </c>
      <c r="J27" s="161" t="s">
        <v>764</v>
      </c>
    </row>
    <row r="28" spans="2:10" x14ac:dyDescent="0.4">
      <c r="B28" s="148">
        <v>1.1000000000000001</v>
      </c>
      <c r="C28" s="149" t="s">
        <v>730</v>
      </c>
      <c r="D28" s="159" t="s">
        <v>826</v>
      </c>
      <c r="E28" s="160">
        <v>0</v>
      </c>
      <c r="F28" s="152" t="s">
        <v>712</v>
      </c>
      <c r="G28" s="153" t="s">
        <v>683</v>
      </c>
      <c r="H28" s="152" t="s">
        <v>707</v>
      </c>
      <c r="I28" s="152" t="s">
        <v>689</v>
      </c>
      <c r="J28" s="161" t="s">
        <v>764</v>
      </c>
    </row>
    <row r="29" spans="2:10" x14ac:dyDescent="0.4">
      <c r="B29" s="148">
        <v>1.1000000000000001</v>
      </c>
      <c r="C29" s="149" t="s">
        <v>730</v>
      </c>
      <c r="D29" s="159" t="s">
        <v>627</v>
      </c>
      <c r="E29" s="160">
        <v>0</v>
      </c>
      <c r="F29" s="152" t="s">
        <v>712</v>
      </c>
      <c r="G29" s="152" t="s">
        <v>685</v>
      </c>
      <c r="H29" s="152" t="s">
        <v>705</v>
      </c>
      <c r="I29" s="152" t="s">
        <v>689</v>
      </c>
      <c r="J29" s="161" t="s">
        <v>764</v>
      </c>
    </row>
    <row r="30" spans="2:10" x14ac:dyDescent="0.4">
      <c r="B30" s="148">
        <v>1.1000000000000001</v>
      </c>
      <c r="C30" s="149" t="s">
        <v>730</v>
      </c>
      <c r="D30" s="159" t="s">
        <v>628</v>
      </c>
      <c r="E30" s="160">
        <v>0</v>
      </c>
      <c r="F30" s="152" t="s">
        <v>712</v>
      </c>
      <c r="G30" s="152" t="s">
        <v>685</v>
      </c>
      <c r="H30" s="152" t="s">
        <v>705</v>
      </c>
      <c r="I30" s="152" t="s">
        <v>689</v>
      </c>
      <c r="J30" s="161" t="s">
        <v>764</v>
      </c>
    </row>
    <row r="31" spans="2:10" x14ac:dyDescent="0.4">
      <c r="B31" s="148">
        <v>1.1000000000000001</v>
      </c>
      <c r="C31" s="149" t="s">
        <v>730</v>
      </c>
      <c r="D31" s="159" t="s">
        <v>629</v>
      </c>
      <c r="E31" s="160">
        <v>0</v>
      </c>
      <c r="F31" s="152" t="s">
        <v>712</v>
      </c>
      <c r="G31" s="153" t="s">
        <v>679</v>
      </c>
      <c r="H31" s="152" t="s">
        <v>706</v>
      </c>
      <c r="I31" s="152" t="s">
        <v>689</v>
      </c>
      <c r="J31" s="161" t="s">
        <v>764</v>
      </c>
    </row>
    <row r="32" spans="2:10" x14ac:dyDescent="0.4">
      <c r="B32" s="148">
        <v>1.1000000000000001</v>
      </c>
      <c r="C32" s="149" t="s">
        <v>730</v>
      </c>
      <c r="D32" s="159" t="s">
        <v>630</v>
      </c>
      <c r="E32" s="160">
        <v>0</v>
      </c>
      <c r="F32" s="152" t="s">
        <v>712</v>
      </c>
      <c r="G32" s="153" t="s">
        <v>683</v>
      </c>
      <c r="H32" s="152" t="s">
        <v>707</v>
      </c>
      <c r="I32" s="152" t="s">
        <v>689</v>
      </c>
      <c r="J32" s="161" t="s">
        <v>764</v>
      </c>
    </row>
    <row r="33" spans="2:11" x14ac:dyDescent="0.4">
      <c r="B33" s="148">
        <v>1.1000000000000001</v>
      </c>
      <c r="C33" s="149" t="s">
        <v>730</v>
      </c>
      <c r="D33" s="159" t="s">
        <v>631</v>
      </c>
      <c r="E33" s="160">
        <v>0</v>
      </c>
      <c r="F33" s="152" t="s">
        <v>712</v>
      </c>
      <c r="G33" s="153" t="s">
        <v>683</v>
      </c>
      <c r="H33" s="152" t="s">
        <v>707</v>
      </c>
      <c r="I33" s="152" t="s">
        <v>689</v>
      </c>
      <c r="J33" s="161" t="s">
        <v>764</v>
      </c>
    </row>
    <row r="34" spans="2:11" x14ac:dyDescent="0.4">
      <c r="B34" s="148">
        <v>1.1000000000000001</v>
      </c>
      <c r="C34" s="149" t="s">
        <v>730</v>
      </c>
      <c r="D34" s="159" t="s">
        <v>632</v>
      </c>
      <c r="E34" s="160">
        <v>0</v>
      </c>
      <c r="F34" s="152" t="s">
        <v>712</v>
      </c>
      <c r="G34" s="153" t="s">
        <v>683</v>
      </c>
      <c r="H34" s="152" t="s">
        <v>707</v>
      </c>
      <c r="I34" s="152" t="s">
        <v>689</v>
      </c>
      <c r="J34" s="161" t="s">
        <v>764</v>
      </c>
    </row>
    <row r="35" spans="2:11" x14ac:dyDescent="0.4">
      <c r="B35" s="148">
        <v>1.1000000000000001</v>
      </c>
      <c r="C35" s="149" t="s">
        <v>730</v>
      </c>
      <c r="D35" s="159" t="s">
        <v>633</v>
      </c>
      <c r="E35" s="160">
        <v>0</v>
      </c>
      <c r="F35" s="152" t="s">
        <v>712</v>
      </c>
      <c r="G35" s="153" t="s">
        <v>683</v>
      </c>
      <c r="H35" s="152" t="s">
        <v>707</v>
      </c>
      <c r="I35" s="152" t="s">
        <v>689</v>
      </c>
      <c r="J35" s="161" t="s">
        <v>764</v>
      </c>
    </row>
    <row r="36" spans="2:11" x14ac:dyDescent="0.4">
      <c r="B36" s="148">
        <v>1.3</v>
      </c>
      <c r="C36" s="149" t="s">
        <v>732</v>
      </c>
      <c r="D36" s="159" t="s">
        <v>634</v>
      </c>
      <c r="E36" s="160">
        <v>1</v>
      </c>
      <c r="F36" s="152" t="s">
        <v>712</v>
      </c>
      <c r="G36" s="152" t="s">
        <v>687</v>
      </c>
      <c r="H36" s="162" t="s">
        <v>690</v>
      </c>
      <c r="I36" s="152" t="s">
        <v>689</v>
      </c>
      <c r="J36" s="161" t="s">
        <v>764</v>
      </c>
    </row>
    <row r="37" spans="2:11" x14ac:dyDescent="0.4">
      <c r="B37" s="148">
        <v>1.3</v>
      </c>
      <c r="C37" s="149" t="s">
        <v>732</v>
      </c>
      <c r="D37" s="159" t="s">
        <v>635</v>
      </c>
      <c r="E37" s="160">
        <v>1</v>
      </c>
      <c r="F37" s="152" t="s">
        <v>712</v>
      </c>
      <c r="G37" s="152" t="s">
        <v>687</v>
      </c>
      <c r="H37" s="162" t="s">
        <v>690</v>
      </c>
      <c r="I37" s="152" t="s">
        <v>689</v>
      </c>
      <c r="J37" s="161" t="s">
        <v>764</v>
      </c>
    </row>
    <row r="38" spans="2:11" x14ac:dyDescent="0.4">
      <c r="B38" s="148">
        <v>1.3</v>
      </c>
      <c r="C38" s="149" t="s">
        <v>732</v>
      </c>
      <c r="D38" s="159" t="s">
        <v>636</v>
      </c>
      <c r="E38" s="160">
        <v>1</v>
      </c>
      <c r="F38" s="152" t="s">
        <v>712</v>
      </c>
      <c r="G38" s="152" t="s">
        <v>687</v>
      </c>
      <c r="H38" s="162" t="s">
        <v>690</v>
      </c>
      <c r="I38" s="152" t="s">
        <v>689</v>
      </c>
      <c r="J38" s="161" t="s">
        <v>764</v>
      </c>
    </row>
    <row r="39" spans="2:11" x14ac:dyDescent="0.4">
      <c r="B39" s="148">
        <v>1.3</v>
      </c>
      <c r="C39" s="149" t="s">
        <v>732</v>
      </c>
      <c r="D39" s="159" t="s">
        <v>637</v>
      </c>
      <c r="E39" s="160">
        <v>1</v>
      </c>
      <c r="F39" s="152" t="s">
        <v>712</v>
      </c>
      <c r="G39" s="152" t="s">
        <v>687</v>
      </c>
      <c r="H39" s="162" t="s">
        <v>690</v>
      </c>
      <c r="I39" s="152" t="s">
        <v>689</v>
      </c>
      <c r="J39" s="161" t="s">
        <v>764</v>
      </c>
    </row>
    <row r="40" spans="2:11" x14ac:dyDescent="0.4">
      <c r="B40" s="163">
        <v>1.4</v>
      </c>
      <c r="C40" s="164" t="s">
        <v>733</v>
      </c>
      <c r="D40" s="165" t="s">
        <v>638</v>
      </c>
      <c r="E40" s="166">
        <v>1</v>
      </c>
      <c r="F40" s="167" t="s">
        <v>713</v>
      </c>
      <c r="G40" s="167" t="s">
        <v>684</v>
      </c>
      <c r="H40" s="168" t="s">
        <v>690</v>
      </c>
      <c r="I40" s="167" t="s">
        <v>704</v>
      </c>
      <c r="J40" s="169" t="s">
        <v>690</v>
      </c>
      <c r="K40" s="165" t="s">
        <v>758</v>
      </c>
    </row>
    <row r="41" spans="2:11" x14ac:dyDescent="0.4">
      <c r="B41" s="163">
        <v>1.4</v>
      </c>
      <c r="C41" s="164" t="s">
        <v>733</v>
      </c>
      <c r="D41" s="165" t="s">
        <v>639</v>
      </c>
      <c r="E41" s="166">
        <v>1</v>
      </c>
      <c r="F41" s="167" t="s">
        <v>714</v>
      </c>
      <c r="G41" s="167" t="s">
        <v>684</v>
      </c>
      <c r="H41" s="168" t="s">
        <v>690</v>
      </c>
      <c r="I41" s="167" t="s">
        <v>704</v>
      </c>
      <c r="J41" s="169" t="s">
        <v>690</v>
      </c>
      <c r="K41" s="165" t="s">
        <v>759</v>
      </c>
    </row>
    <row r="42" spans="2:11" x14ac:dyDescent="0.4">
      <c r="B42" s="163">
        <v>1.4</v>
      </c>
      <c r="C42" s="164" t="s">
        <v>733</v>
      </c>
      <c r="D42" s="165" t="s">
        <v>640</v>
      </c>
      <c r="E42" s="166">
        <v>1</v>
      </c>
      <c r="F42" s="167" t="s">
        <v>713</v>
      </c>
      <c r="G42" s="167" t="s">
        <v>687</v>
      </c>
      <c r="H42" s="168" t="s">
        <v>690</v>
      </c>
      <c r="I42" s="167" t="s">
        <v>689</v>
      </c>
      <c r="J42" s="169" t="s">
        <v>690</v>
      </c>
      <c r="K42" s="165" t="s">
        <v>760</v>
      </c>
    </row>
    <row r="43" spans="2:11" x14ac:dyDescent="0.4">
      <c r="B43" s="163">
        <v>1.4</v>
      </c>
      <c r="C43" s="164" t="s">
        <v>733</v>
      </c>
      <c r="D43" s="165" t="s">
        <v>641</v>
      </c>
      <c r="E43" s="166">
        <v>1</v>
      </c>
      <c r="F43" s="167" t="s">
        <v>714</v>
      </c>
      <c r="G43" s="167" t="s">
        <v>687</v>
      </c>
      <c r="H43" s="168" t="s">
        <v>690</v>
      </c>
      <c r="I43" s="167" t="s">
        <v>689</v>
      </c>
      <c r="J43" s="169" t="s">
        <v>690</v>
      </c>
      <c r="K43" s="165" t="s">
        <v>761</v>
      </c>
    </row>
    <row r="44" spans="2:11" x14ac:dyDescent="0.4">
      <c r="B44" s="148">
        <v>2</v>
      </c>
      <c r="C44" s="149" t="s">
        <v>734</v>
      </c>
      <c r="D44" s="159" t="s">
        <v>642</v>
      </c>
      <c r="E44" s="160">
        <v>1</v>
      </c>
      <c r="F44" s="152" t="s">
        <v>715</v>
      </c>
      <c r="G44" s="152" t="s">
        <v>685</v>
      </c>
      <c r="H44" s="162" t="s">
        <v>690</v>
      </c>
      <c r="I44" s="152" t="s">
        <v>692</v>
      </c>
      <c r="J44" s="169" t="s">
        <v>690</v>
      </c>
    </row>
    <row r="45" spans="2:11" x14ac:dyDescent="0.4">
      <c r="B45" s="148">
        <v>2</v>
      </c>
      <c r="C45" s="149" t="s">
        <v>734</v>
      </c>
      <c r="D45" s="159" t="s">
        <v>643</v>
      </c>
      <c r="E45" s="160">
        <v>1</v>
      </c>
      <c r="F45" s="152" t="s">
        <v>715</v>
      </c>
      <c r="G45" s="152" t="s">
        <v>685</v>
      </c>
      <c r="H45" s="162" t="s">
        <v>690</v>
      </c>
      <c r="I45" s="152" t="s">
        <v>692</v>
      </c>
      <c r="J45" s="169" t="s">
        <v>690</v>
      </c>
    </row>
    <row r="46" spans="2:11" x14ac:dyDescent="0.4">
      <c r="B46" s="148">
        <v>2</v>
      </c>
      <c r="C46" s="149" t="s">
        <v>734</v>
      </c>
      <c r="D46" s="159" t="s">
        <v>644</v>
      </c>
      <c r="E46" s="160">
        <v>1</v>
      </c>
      <c r="F46" s="152" t="s">
        <v>715</v>
      </c>
      <c r="G46" s="152" t="s">
        <v>685</v>
      </c>
      <c r="H46" s="162" t="s">
        <v>690</v>
      </c>
      <c r="I46" s="152" t="s">
        <v>692</v>
      </c>
      <c r="J46" s="169" t="s">
        <v>690</v>
      </c>
    </row>
    <row r="47" spans="2:11" x14ac:dyDescent="0.4">
      <c r="B47" s="148">
        <v>2</v>
      </c>
      <c r="C47" s="149" t="s">
        <v>734</v>
      </c>
      <c r="D47" s="159" t="s">
        <v>645</v>
      </c>
      <c r="E47" s="160">
        <v>1</v>
      </c>
      <c r="F47" s="152" t="s">
        <v>715</v>
      </c>
      <c r="G47" s="152" t="s">
        <v>685</v>
      </c>
      <c r="H47" s="162" t="s">
        <v>690</v>
      </c>
      <c r="I47" s="152" t="s">
        <v>692</v>
      </c>
      <c r="J47" s="169" t="s">
        <v>690</v>
      </c>
    </row>
    <row r="48" spans="2:11" x14ac:dyDescent="0.4">
      <c r="B48" s="148">
        <v>2</v>
      </c>
      <c r="C48" s="149" t="s">
        <v>734</v>
      </c>
      <c r="D48" s="159" t="s">
        <v>646</v>
      </c>
      <c r="E48" s="160">
        <v>1</v>
      </c>
      <c r="F48" s="152" t="s">
        <v>715</v>
      </c>
      <c r="G48" s="152" t="s">
        <v>685</v>
      </c>
      <c r="H48" s="162" t="s">
        <v>690</v>
      </c>
      <c r="I48" s="152" t="s">
        <v>692</v>
      </c>
      <c r="J48" s="169" t="s">
        <v>690</v>
      </c>
    </row>
    <row r="49" spans="2:10" x14ac:dyDescent="0.4">
      <c r="B49" s="148">
        <v>2</v>
      </c>
      <c r="C49" s="149" t="s">
        <v>734</v>
      </c>
      <c r="D49" s="159" t="s">
        <v>647</v>
      </c>
      <c r="E49" s="160">
        <v>1</v>
      </c>
      <c r="F49" s="152" t="s">
        <v>715</v>
      </c>
      <c r="G49" s="152" t="s">
        <v>691</v>
      </c>
      <c r="H49" s="162" t="s">
        <v>690</v>
      </c>
      <c r="I49" s="152" t="s">
        <v>693</v>
      </c>
      <c r="J49" s="169" t="s">
        <v>690</v>
      </c>
    </row>
    <row r="50" spans="2:10" x14ac:dyDescent="0.4">
      <c r="B50" s="148">
        <v>2</v>
      </c>
      <c r="C50" s="149" t="s">
        <v>734</v>
      </c>
      <c r="D50" s="159" t="s">
        <v>648</v>
      </c>
      <c r="E50" s="160">
        <v>1</v>
      </c>
      <c r="F50" s="152" t="s">
        <v>715</v>
      </c>
      <c r="G50" s="152" t="s">
        <v>691</v>
      </c>
      <c r="H50" s="162" t="s">
        <v>690</v>
      </c>
      <c r="I50" s="152" t="s">
        <v>693</v>
      </c>
      <c r="J50" s="169" t="s">
        <v>690</v>
      </c>
    </row>
    <row r="51" spans="2:10" x14ac:dyDescent="0.4">
      <c r="B51" s="148">
        <v>2</v>
      </c>
      <c r="C51" s="149" t="s">
        <v>734</v>
      </c>
      <c r="D51" s="159" t="s">
        <v>649</v>
      </c>
      <c r="E51" s="160">
        <v>1</v>
      </c>
      <c r="F51" s="152" t="s">
        <v>715</v>
      </c>
      <c r="G51" s="152" t="s">
        <v>685</v>
      </c>
      <c r="H51" s="162" t="s">
        <v>690</v>
      </c>
      <c r="I51" s="152" t="s">
        <v>692</v>
      </c>
      <c r="J51" s="169" t="s">
        <v>690</v>
      </c>
    </row>
    <row r="52" spans="2:10" x14ac:dyDescent="0.4">
      <c r="B52" s="148">
        <v>2</v>
      </c>
      <c r="C52" s="149" t="s">
        <v>734</v>
      </c>
      <c r="D52" s="159" t="s">
        <v>650</v>
      </c>
      <c r="E52" s="160">
        <v>1</v>
      </c>
      <c r="F52" s="152" t="s">
        <v>715</v>
      </c>
      <c r="G52" s="152" t="s">
        <v>685</v>
      </c>
      <c r="H52" s="162" t="s">
        <v>690</v>
      </c>
      <c r="I52" s="152" t="s">
        <v>692</v>
      </c>
      <c r="J52" s="169" t="s">
        <v>690</v>
      </c>
    </row>
    <row r="53" spans="2:10" x14ac:dyDescent="0.4">
      <c r="B53" s="148">
        <v>3.1</v>
      </c>
      <c r="C53" s="149" t="s">
        <v>735</v>
      </c>
      <c r="D53" s="159" t="s">
        <v>651</v>
      </c>
      <c r="E53" s="160">
        <v>1</v>
      </c>
      <c r="F53" s="152" t="s">
        <v>717</v>
      </c>
      <c r="G53" s="152" t="s">
        <v>685</v>
      </c>
      <c r="H53" s="162" t="s">
        <v>690</v>
      </c>
      <c r="I53" s="152" t="s">
        <v>692</v>
      </c>
      <c r="J53" s="169" t="s">
        <v>690</v>
      </c>
    </row>
    <row r="54" spans="2:10" x14ac:dyDescent="0.4">
      <c r="B54" s="148">
        <v>3.2</v>
      </c>
      <c r="C54" s="149" t="s">
        <v>736</v>
      </c>
      <c r="D54" s="159" t="s">
        <v>723</v>
      </c>
      <c r="E54" s="160">
        <v>1</v>
      </c>
      <c r="F54" s="152" t="s">
        <v>718</v>
      </c>
      <c r="G54" s="152" t="s">
        <v>685</v>
      </c>
      <c r="H54" s="162" t="s">
        <v>690</v>
      </c>
      <c r="I54" s="152" t="s">
        <v>692</v>
      </c>
      <c r="J54" s="169" t="s">
        <v>690</v>
      </c>
    </row>
    <row r="55" spans="2:10" x14ac:dyDescent="0.4">
      <c r="B55" s="148">
        <v>3.2</v>
      </c>
      <c r="C55" s="149" t="s">
        <v>736</v>
      </c>
      <c r="D55" s="159" t="s">
        <v>724</v>
      </c>
      <c r="E55" s="160">
        <v>1</v>
      </c>
      <c r="F55" s="152" t="s">
        <v>718</v>
      </c>
      <c r="G55" s="152" t="s">
        <v>685</v>
      </c>
      <c r="H55" s="162" t="s">
        <v>690</v>
      </c>
      <c r="I55" s="152" t="s">
        <v>692</v>
      </c>
      <c r="J55" s="169" t="s">
        <v>690</v>
      </c>
    </row>
    <row r="56" spans="2:10" x14ac:dyDescent="0.4">
      <c r="B56" s="148">
        <v>3.3</v>
      </c>
      <c r="C56" s="149" t="s">
        <v>737</v>
      </c>
      <c r="D56" s="159" t="s">
        <v>725</v>
      </c>
      <c r="E56" s="160">
        <v>1</v>
      </c>
      <c r="F56" s="152" t="s">
        <v>712</v>
      </c>
      <c r="G56" s="152" t="s">
        <v>685</v>
      </c>
      <c r="H56" s="162" t="s">
        <v>690</v>
      </c>
      <c r="I56" s="152" t="s">
        <v>692</v>
      </c>
      <c r="J56" s="169" t="s">
        <v>690</v>
      </c>
    </row>
    <row r="57" spans="2:10" x14ac:dyDescent="0.4">
      <c r="B57" s="148">
        <v>3.3</v>
      </c>
      <c r="C57" s="149" t="s">
        <v>737</v>
      </c>
      <c r="D57" s="159" t="s">
        <v>726</v>
      </c>
      <c r="E57" s="160">
        <v>1</v>
      </c>
      <c r="F57" s="152" t="s">
        <v>712</v>
      </c>
      <c r="G57" s="152" t="s">
        <v>685</v>
      </c>
      <c r="H57" s="162" t="s">
        <v>690</v>
      </c>
      <c r="I57" s="152" t="s">
        <v>692</v>
      </c>
      <c r="J57" s="169" t="s">
        <v>690</v>
      </c>
    </row>
    <row r="58" spans="2:10" x14ac:dyDescent="0.4">
      <c r="B58" s="148">
        <v>3.4</v>
      </c>
      <c r="C58" s="149" t="s">
        <v>738</v>
      </c>
      <c r="D58" s="159" t="s">
        <v>652</v>
      </c>
      <c r="E58" s="160">
        <v>1</v>
      </c>
      <c r="F58" s="152" t="s">
        <v>719</v>
      </c>
      <c r="G58" s="152" t="s">
        <v>685</v>
      </c>
      <c r="H58" s="162" t="s">
        <v>690</v>
      </c>
      <c r="I58" s="152" t="s">
        <v>692</v>
      </c>
      <c r="J58" s="169" t="s">
        <v>690</v>
      </c>
    </row>
    <row r="59" spans="2:10" x14ac:dyDescent="0.4">
      <c r="B59" s="148">
        <v>3.5</v>
      </c>
      <c r="C59" s="149" t="s">
        <v>739</v>
      </c>
      <c r="D59" s="159" t="s">
        <v>653</v>
      </c>
      <c r="E59" s="160">
        <v>1</v>
      </c>
      <c r="F59" s="152" t="s">
        <v>712</v>
      </c>
      <c r="G59" s="152" t="s">
        <v>685</v>
      </c>
      <c r="H59" s="162" t="s">
        <v>690</v>
      </c>
      <c r="I59" s="152" t="s">
        <v>692</v>
      </c>
      <c r="J59" s="169" t="s">
        <v>690</v>
      </c>
    </row>
    <row r="60" spans="2:10" x14ac:dyDescent="0.4">
      <c r="B60" s="148">
        <v>3.6</v>
      </c>
      <c r="C60" s="149" t="s">
        <v>740</v>
      </c>
      <c r="D60" s="159" t="s">
        <v>694</v>
      </c>
      <c r="E60" s="160">
        <v>1</v>
      </c>
      <c r="F60" s="152" t="s">
        <v>718</v>
      </c>
      <c r="G60" s="152" t="s">
        <v>685</v>
      </c>
      <c r="H60" s="162" t="s">
        <v>690</v>
      </c>
      <c r="I60" s="152" t="s">
        <v>692</v>
      </c>
      <c r="J60" s="169" t="s">
        <v>690</v>
      </c>
    </row>
    <row r="61" spans="2:10" x14ac:dyDescent="0.4">
      <c r="B61" s="148">
        <v>3.6</v>
      </c>
      <c r="C61" s="149" t="s">
        <v>740</v>
      </c>
      <c r="D61" s="159" t="s">
        <v>695</v>
      </c>
      <c r="E61" s="160">
        <v>1</v>
      </c>
      <c r="F61" s="152" t="s">
        <v>718</v>
      </c>
      <c r="G61" s="152" t="s">
        <v>691</v>
      </c>
      <c r="H61" s="162" t="s">
        <v>690</v>
      </c>
      <c r="I61" s="152" t="s">
        <v>693</v>
      </c>
      <c r="J61" s="169" t="s">
        <v>690</v>
      </c>
    </row>
    <row r="62" spans="2:10" x14ac:dyDescent="0.4">
      <c r="B62" s="148">
        <v>3.6</v>
      </c>
      <c r="C62" s="149" t="s">
        <v>740</v>
      </c>
      <c r="D62" s="159" t="s">
        <v>696</v>
      </c>
      <c r="E62" s="160">
        <v>1</v>
      </c>
      <c r="F62" s="152" t="s">
        <v>718</v>
      </c>
      <c r="G62" s="152" t="s">
        <v>685</v>
      </c>
      <c r="H62" s="162" t="s">
        <v>690</v>
      </c>
      <c r="I62" s="152" t="s">
        <v>692</v>
      </c>
      <c r="J62" s="169" t="s">
        <v>690</v>
      </c>
    </row>
    <row r="63" spans="2:10" x14ac:dyDescent="0.4">
      <c r="B63" s="148">
        <v>3.6</v>
      </c>
      <c r="C63" s="149" t="s">
        <v>740</v>
      </c>
      <c r="D63" s="159" t="s">
        <v>697</v>
      </c>
      <c r="E63" s="160">
        <v>1</v>
      </c>
      <c r="F63" s="152" t="s">
        <v>718</v>
      </c>
      <c r="G63" s="152" t="s">
        <v>685</v>
      </c>
      <c r="H63" s="162" t="s">
        <v>690</v>
      </c>
      <c r="I63" s="152" t="s">
        <v>692</v>
      </c>
      <c r="J63" s="169" t="s">
        <v>690</v>
      </c>
    </row>
    <row r="64" spans="2:10" x14ac:dyDescent="0.4">
      <c r="B64" s="148">
        <v>3.6</v>
      </c>
      <c r="C64" s="149" t="s">
        <v>740</v>
      </c>
      <c r="D64" s="159" t="s">
        <v>698</v>
      </c>
      <c r="E64" s="160">
        <v>1</v>
      </c>
      <c r="F64" s="152" t="s">
        <v>718</v>
      </c>
      <c r="G64" s="152" t="s">
        <v>685</v>
      </c>
      <c r="H64" s="162" t="s">
        <v>690</v>
      </c>
      <c r="I64" s="152" t="s">
        <v>692</v>
      </c>
      <c r="J64" s="169" t="s">
        <v>690</v>
      </c>
    </row>
    <row r="65" spans="2:11" x14ac:dyDescent="0.4">
      <c r="B65" s="148">
        <v>3.6</v>
      </c>
      <c r="C65" s="149" t="s">
        <v>740</v>
      </c>
      <c r="D65" s="159" t="s">
        <v>699</v>
      </c>
      <c r="E65" s="160">
        <v>1</v>
      </c>
      <c r="F65" s="152" t="s">
        <v>718</v>
      </c>
      <c r="G65" s="152" t="s">
        <v>683</v>
      </c>
      <c r="H65" s="162" t="s">
        <v>690</v>
      </c>
      <c r="I65" s="152" t="s">
        <v>702</v>
      </c>
      <c r="J65" s="169" t="s">
        <v>690</v>
      </c>
    </row>
    <row r="66" spans="2:11" x14ac:dyDescent="0.4">
      <c r="B66" s="148">
        <v>3.6</v>
      </c>
      <c r="C66" s="149" t="s">
        <v>740</v>
      </c>
      <c r="D66" s="159" t="s">
        <v>700</v>
      </c>
      <c r="E66" s="160">
        <v>1</v>
      </c>
      <c r="F66" s="152" t="s">
        <v>718</v>
      </c>
      <c r="G66" s="152" t="s">
        <v>683</v>
      </c>
      <c r="H66" s="162" t="s">
        <v>690</v>
      </c>
      <c r="I66" s="152" t="s">
        <v>702</v>
      </c>
      <c r="J66" s="169" t="s">
        <v>690</v>
      </c>
    </row>
    <row r="67" spans="2:11" x14ac:dyDescent="0.4">
      <c r="B67" s="148">
        <v>3.6</v>
      </c>
      <c r="C67" s="149" t="s">
        <v>740</v>
      </c>
      <c r="D67" s="159" t="s">
        <v>701</v>
      </c>
      <c r="E67" s="160">
        <v>1</v>
      </c>
      <c r="F67" s="152" t="s">
        <v>718</v>
      </c>
      <c r="G67" s="152" t="s">
        <v>683</v>
      </c>
      <c r="H67" s="162" t="s">
        <v>690</v>
      </c>
      <c r="I67" s="152" t="s">
        <v>702</v>
      </c>
      <c r="J67" s="169" t="s">
        <v>690</v>
      </c>
    </row>
    <row r="68" spans="2:11" x14ac:dyDescent="0.4">
      <c r="B68" s="148">
        <v>3.7</v>
      </c>
      <c r="C68" s="149" t="s">
        <v>741</v>
      </c>
      <c r="D68" s="159" t="s">
        <v>703</v>
      </c>
      <c r="E68" s="160">
        <v>1</v>
      </c>
      <c r="F68" s="152" t="s">
        <v>720</v>
      </c>
      <c r="G68" s="152" t="s">
        <v>685</v>
      </c>
      <c r="H68" s="162" t="s">
        <v>690</v>
      </c>
      <c r="I68" s="152" t="s">
        <v>692</v>
      </c>
      <c r="J68" s="169" t="s">
        <v>690</v>
      </c>
    </row>
    <row r="69" spans="2:11" x14ac:dyDescent="0.4">
      <c r="B69" s="148">
        <v>3.8</v>
      </c>
      <c r="C69" s="149" t="s">
        <v>742</v>
      </c>
      <c r="D69" s="159" t="s">
        <v>721</v>
      </c>
      <c r="E69" s="160">
        <v>1</v>
      </c>
      <c r="F69" s="152" t="s">
        <v>716</v>
      </c>
      <c r="G69" s="152" t="s">
        <v>685</v>
      </c>
      <c r="H69" s="162" t="s">
        <v>690</v>
      </c>
      <c r="I69" s="152" t="s">
        <v>692</v>
      </c>
      <c r="J69" s="169" t="s">
        <v>690</v>
      </c>
    </row>
    <row r="70" spans="2:11" x14ac:dyDescent="0.4">
      <c r="B70" s="148">
        <v>3.8</v>
      </c>
      <c r="C70" s="149" t="s">
        <v>742</v>
      </c>
      <c r="D70" s="159" t="s">
        <v>722</v>
      </c>
      <c r="E70" s="160">
        <v>1</v>
      </c>
      <c r="F70" s="152" t="s">
        <v>716</v>
      </c>
      <c r="G70" s="152" t="s">
        <v>685</v>
      </c>
      <c r="H70" s="162" t="s">
        <v>690</v>
      </c>
      <c r="I70" s="152" t="s">
        <v>692</v>
      </c>
      <c r="J70" s="169" t="s">
        <v>690</v>
      </c>
    </row>
    <row r="71" spans="2:11" x14ac:dyDescent="0.4">
      <c r="B71" s="148">
        <v>3.9</v>
      </c>
      <c r="C71" s="149" t="s">
        <v>743</v>
      </c>
      <c r="D71" s="159" t="s">
        <v>654</v>
      </c>
      <c r="E71" s="160">
        <v>1</v>
      </c>
      <c r="F71" s="152" t="s">
        <v>716</v>
      </c>
      <c r="G71" s="152" t="s">
        <v>685</v>
      </c>
      <c r="H71" s="162" t="s">
        <v>690</v>
      </c>
      <c r="I71" s="152" t="s">
        <v>692</v>
      </c>
      <c r="J71" s="169" t="s">
        <v>690</v>
      </c>
    </row>
    <row r="72" spans="2:11" x14ac:dyDescent="0.4">
      <c r="B72" s="148" t="s">
        <v>745</v>
      </c>
      <c r="C72" s="149" t="s">
        <v>744</v>
      </c>
      <c r="D72" s="159" t="s">
        <v>655</v>
      </c>
      <c r="E72" s="160">
        <v>1</v>
      </c>
      <c r="F72" s="152" t="s">
        <v>712</v>
      </c>
      <c r="G72" s="152" t="s">
        <v>685</v>
      </c>
      <c r="H72" s="162" t="s">
        <v>690</v>
      </c>
      <c r="I72" s="152" t="s">
        <v>692</v>
      </c>
      <c r="J72" s="169" t="s">
        <v>690</v>
      </c>
    </row>
    <row r="73" spans="2:11" x14ac:dyDescent="0.4">
      <c r="B73" s="148" t="s">
        <v>746</v>
      </c>
      <c r="C73" s="149" t="s">
        <v>747</v>
      </c>
      <c r="D73" s="159" t="s">
        <v>656</v>
      </c>
      <c r="E73" s="160">
        <v>1</v>
      </c>
      <c r="F73" s="152" t="s">
        <v>716</v>
      </c>
      <c r="G73" s="152" t="s">
        <v>685</v>
      </c>
      <c r="H73" s="162" t="s">
        <v>690</v>
      </c>
      <c r="I73" s="152" t="s">
        <v>692</v>
      </c>
      <c r="J73" s="169" t="s">
        <v>690</v>
      </c>
    </row>
    <row r="74" spans="2:11" x14ac:dyDescent="0.4">
      <c r="B74" s="148" t="s">
        <v>749</v>
      </c>
      <c r="C74" s="149" t="s">
        <v>750</v>
      </c>
      <c r="D74" s="159" t="s">
        <v>748</v>
      </c>
      <c r="E74" s="160">
        <v>1</v>
      </c>
      <c r="F74" s="152" t="s">
        <v>712</v>
      </c>
      <c r="G74" s="152" t="s">
        <v>685</v>
      </c>
      <c r="H74" s="162" t="s">
        <v>690</v>
      </c>
      <c r="I74" s="152" t="s">
        <v>692</v>
      </c>
      <c r="J74" s="169" t="s">
        <v>765</v>
      </c>
    </row>
    <row r="75" spans="2:11" ht="19.5" thickBot="1" x14ac:dyDescent="0.45">
      <c r="D75" s="170" t="s">
        <v>657</v>
      </c>
      <c r="E75" s="171"/>
      <c r="F75" s="172"/>
      <c r="G75" s="172"/>
      <c r="H75" s="172"/>
      <c r="I75" s="172"/>
      <c r="J75" s="173" t="s">
        <v>765</v>
      </c>
      <c r="K75" s="174" t="s">
        <v>762</v>
      </c>
    </row>
  </sheetData>
  <sheetProtection algorithmName="SHA-512" hashValue="3al5Pjiw1S69VbKNIlrNVlzuqe5kyi+D5l+Bvzl2zNjBaki+0XwLet6sq6HtNF0hpP4LjHbHjjw+mOg0kWXJiA==" saltValue="mvPmFNk7vbcKxfzsnab0LA=="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777</v>
      </c>
    </row>
    <row r="4" spans="3:3" x14ac:dyDescent="0.4">
      <c r="C4" s="3" t="s">
        <v>24</v>
      </c>
    </row>
    <row r="5" spans="3:3" x14ac:dyDescent="0.4">
      <c r="C5" s="2" t="s">
        <v>25</v>
      </c>
    </row>
    <row r="6" spans="3:3" x14ac:dyDescent="0.4">
      <c r="C6" s="2" t="s">
        <v>26</v>
      </c>
    </row>
    <row r="7" spans="3:3" x14ac:dyDescent="0.4">
      <c r="C7" s="2" t="s">
        <v>27</v>
      </c>
    </row>
    <row r="8" spans="3:3" x14ac:dyDescent="0.4">
      <c r="C8" s="2" t="s">
        <v>28</v>
      </c>
    </row>
    <row r="9" spans="3:3" x14ac:dyDescent="0.4">
      <c r="C9" s="2" t="s">
        <v>29</v>
      </c>
    </row>
    <row r="10" spans="3:3" x14ac:dyDescent="0.4">
      <c r="C10" s="2" t="s">
        <v>30</v>
      </c>
    </row>
    <row r="11" spans="3:3" x14ac:dyDescent="0.4">
      <c r="C11" s="2" t="s">
        <v>31</v>
      </c>
    </row>
    <row r="12" spans="3:3" x14ac:dyDescent="0.4">
      <c r="C12" s="2" t="s">
        <v>32</v>
      </c>
    </row>
    <row r="13" spans="3:3" x14ac:dyDescent="0.4">
      <c r="C13" s="2" t="s">
        <v>33</v>
      </c>
    </row>
    <row r="14" spans="3:3" x14ac:dyDescent="0.4">
      <c r="C14" s="2" t="s">
        <v>34</v>
      </c>
    </row>
    <row r="15" spans="3:3" x14ac:dyDescent="0.4">
      <c r="C15" s="2" t="s">
        <v>35</v>
      </c>
    </row>
    <row r="16" spans="3:3" x14ac:dyDescent="0.4">
      <c r="C16" s="2" t="s">
        <v>36</v>
      </c>
    </row>
    <row r="17" spans="3:3" x14ac:dyDescent="0.4">
      <c r="C17" s="2" t="s">
        <v>37</v>
      </c>
    </row>
    <row r="18" spans="3:3" x14ac:dyDescent="0.4">
      <c r="C18" s="2" t="s">
        <v>38</v>
      </c>
    </row>
    <row r="19" spans="3:3" x14ac:dyDescent="0.4">
      <c r="C19" s="2" t="s">
        <v>39</v>
      </c>
    </row>
    <row r="20" spans="3:3" x14ac:dyDescent="0.4">
      <c r="C20" s="2" t="s">
        <v>40</v>
      </c>
    </row>
    <row r="21" spans="3:3" x14ac:dyDescent="0.4">
      <c r="C21" s="2" t="s">
        <v>41</v>
      </c>
    </row>
    <row r="22" spans="3:3" x14ac:dyDescent="0.4">
      <c r="C22" s="2" t="s">
        <v>42</v>
      </c>
    </row>
    <row r="23" spans="3:3" x14ac:dyDescent="0.4">
      <c r="C23" s="2" t="s">
        <v>43</v>
      </c>
    </row>
    <row r="24" spans="3:3" x14ac:dyDescent="0.4">
      <c r="C24" s="2" t="s">
        <v>44</v>
      </c>
    </row>
    <row r="25" spans="3:3" x14ac:dyDescent="0.4">
      <c r="C25" s="2" t="s">
        <v>45</v>
      </c>
    </row>
    <row r="26" spans="3:3" x14ac:dyDescent="0.4">
      <c r="C26" s="2" t="s">
        <v>46</v>
      </c>
    </row>
    <row r="27" spans="3:3" x14ac:dyDescent="0.4">
      <c r="C27" s="2" t="s">
        <v>47</v>
      </c>
    </row>
    <row r="28" spans="3:3" x14ac:dyDescent="0.4">
      <c r="C28" s="2" t="s">
        <v>48</v>
      </c>
    </row>
    <row r="29" spans="3:3" x14ac:dyDescent="0.4">
      <c r="C29" s="2" t="s">
        <v>49</v>
      </c>
    </row>
    <row r="30" spans="3:3" x14ac:dyDescent="0.4">
      <c r="C30" s="2" t="s">
        <v>50</v>
      </c>
    </row>
    <row r="31" spans="3:3" x14ac:dyDescent="0.4">
      <c r="C31" s="2" t="s">
        <v>51</v>
      </c>
    </row>
    <row r="32" spans="3:3" x14ac:dyDescent="0.4">
      <c r="C32" s="2" t="s">
        <v>52</v>
      </c>
    </row>
    <row r="33" spans="3:3" x14ac:dyDescent="0.4">
      <c r="C33" s="2" t="s">
        <v>53</v>
      </c>
    </row>
    <row r="34" spans="3:3" x14ac:dyDescent="0.4">
      <c r="C34" s="2" t="s">
        <v>54</v>
      </c>
    </row>
    <row r="35" spans="3:3" x14ac:dyDescent="0.4">
      <c r="C35" s="2" t="s">
        <v>55</v>
      </c>
    </row>
    <row r="36" spans="3:3" x14ac:dyDescent="0.4">
      <c r="C36" s="2" t="s">
        <v>56</v>
      </c>
    </row>
    <row r="37" spans="3:3" x14ac:dyDescent="0.4">
      <c r="C37" s="2" t="s">
        <v>57</v>
      </c>
    </row>
    <row r="38" spans="3:3" x14ac:dyDescent="0.4">
      <c r="C38" s="2" t="s">
        <v>58</v>
      </c>
    </row>
    <row r="39" spans="3:3" x14ac:dyDescent="0.4">
      <c r="C39" s="2" t="s">
        <v>59</v>
      </c>
    </row>
    <row r="40" spans="3:3" x14ac:dyDescent="0.4">
      <c r="C40" s="2" t="s">
        <v>60</v>
      </c>
    </row>
    <row r="41" spans="3:3" x14ac:dyDescent="0.4">
      <c r="C41" s="2" t="s">
        <v>61</v>
      </c>
    </row>
    <row r="42" spans="3:3" x14ac:dyDescent="0.4">
      <c r="C42" s="2" t="s">
        <v>887</v>
      </c>
    </row>
    <row r="43" spans="3:3" x14ac:dyDescent="0.4">
      <c r="C43" s="2" t="s">
        <v>63</v>
      </c>
    </row>
    <row r="44" spans="3:3" x14ac:dyDescent="0.4">
      <c r="C44" s="2" t="s">
        <v>62</v>
      </c>
    </row>
    <row r="45" spans="3:3" x14ac:dyDescent="0.4">
      <c r="C45" s="2" t="s">
        <v>64</v>
      </c>
    </row>
    <row r="46" spans="3:3" x14ac:dyDescent="0.4">
      <c r="C46" s="2" t="s">
        <v>65</v>
      </c>
    </row>
    <row r="47" spans="3:3" x14ac:dyDescent="0.4">
      <c r="C47" s="2" t="s">
        <v>66</v>
      </c>
    </row>
    <row r="48" spans="3:3" x14ac:dyDescent="0.4">
      <c r="C48" s="2" t="s">
        <v>67</v>
      </c>
    </row>
    <row r="49" spans="3:3" x14ac:dyDescent="0.4">
      <c r="C49" s="2" t="s">
        <v>68</v>
      </c>
    </row>
    <row r="50" spans="3:3" x14ac:dyDescent="0.4">
      <c r="C50" s="2" t="s">
        <v>69</v>
      </c>
    </row>
    <row r="51" spans="3:3" x14ac:dyDescent="0.4">
      <c r="C51" s="2" t="s">
        <v>70</v>
      </c>
    </row>
    <row r="52" spans="3:3" x14ac:dyDescent="0.4">
      <c r="C52" s="2" t="s">
        <v>71</v>
      </c>
    </row>
    <row r="53" spans="3:3" x14ac:dyDescent="0.4">
      <c r="C53" s="2" t="s">
        <v>72</v>
      </c>
    </row>
    <row r="54" spans="3:3" x14ac:dyDescent="0.4">
      <c r="C54" s="2" t="s">
        <v>73</v>
      </c>
    </row>
    <row r="55" spans="3:3" x14ac:dyDescent="0.4">
      <c r="C55" s="2" t="s">
        <v>74</v>
      </c>
    </row>
    <row r="56" spans="3:3" x14ac:dyDescent="0.4">
      <c r="C56" s="2" t="s">
        <v>75</v>
      </c>
    </row>
    <row r="57" spans="3:3" x14ac:dyDescent="0.4">
      <c r="C57" s="2" t="s">
        <v>76</v>
      </c>
    </row>
    <row r="58" spans="3:3" x14ac:dyDescent="0.4">
      <c r="C58" s="2" t="s">
        <v>77</v>
      </c>
    </row>
    <row r="59" spans="3:3" x14ac:dyDescent="0.4">
      <c r="C59" s="2" t="s">
        <v>78</v>
      </c>
    </row>
    <row r="60" spans="3:3" x14ac:dyDescent="0.4">
      <c r="C60" s="2" t="s">
        <v>79</v>
      </c>
    </row>
    <row r="61" spans="3:3" x14ac:dyDescent="0.4">
      <c r="C61" s="2" t="s">
        <v>80</v>
      </c>
    </row>
    <row r="62" spans="3:3" x14ac:dyDescent="0.4">
      <c r="C62" s="2" t="s">
        <v>81</v>
      </c>
    </row>
    <row r="63" spans="3:3" x14ac:dyDescent="0.4">
      <c r="C63" s="2" t="s">
        <v>82</v>
      </c>
    </row>
    <row r="64" spans="3:3" x14ac:dyDescent="0.4">
      <c r="C64" s="2" t="s">
        <v>83</v>
      </c>
    </row>
    <row r="65" spans="3:3" x14ac:dyDescent="0.4">
      <c r="C65" s="2" t="s">
        <v>84</v>
      </c>
    </row>
    <row r="66" spans="3:3" x14ac:dyDescent="0.4">
      <c r="C66" s="2" t="s">
        <v>85</v>
      </c>
    </row>
    <row r="67" spans="3:3" x14ac:dyDescent="0.4">
      <c r="C67" s="2" t="s">
        <v>86</v>
      </c>
    </row>
    <row r="68" spans="3:3" x14ac:dyDescent="0.4">
      <c r="C68" s="2" t="s">
        <v>87</v>
      </c>
    </row>
    <row r="69" spans="3:3" x14ac:dyDescent="0.4">
      <c r="C69" s="2" t="s">
        <v>88</v>
      </c>
    </row>
    <row r="70" spans="3:3" x14ac:dyDescent="0.4">
      <c r="C70" s="2" t="s">
        <v>89</v>
      </c>
    </row>
    <row r="71" spans="3:3" x14ac:dyDescent="0.4">
      <c r="C71" s="2" t="s">
        <v>90</v>
      </c>
    </row>
    <row r="72" spans="3:3" x14ac:dyDescent="0.4">
      <c r="C72" s="2" t="s">
        <v>91</v>
      </c>
    </row>
    <row r="73" spans="3:3" x14ac:dyDescent="0.4">
      <c r="C73" s="2" t="s">
        <v>92</v>
      </c>
    </row>
    <row r="74" spans="3:3" x14ac:dyDescent="0.4">
      <c r="C74" s="2" t="s">
        <v>93</v>
      </c>
    </row>
    <row r="75" spans="3:3" x14ac:dyDescent="0.4">
      <c r="C75" s="2" t="s">
        <v>94</v>
      </c>
    </row>
    <row r="76" spans="3:3" x14ac:dyDescent="0.4">
      <c r="C76" s="2" t="s">
        <v>95</v>
      </c>
    </row>
    <row r="77" spans="3:3" x14ac:dyDescent="0.4">
      <c r="C77" s="2" t="s">
        <v>96</v>
      </c>
    </row>
    <row r="78" spans="3:3" x14ac:dyDescent="0.4">
      <c r="C78" s="2" t="s">
        <v>97</v>
      </c>
    </row>
    <row r="79" spans="3:3" x14ac:dyDescent="0.4">
      <c r="C79" s="2" t="s">
        <v>98</v>
      </c>
    </row>
    <row r="80" spans="3:3" x14ac:dyDescent="0.4">
      <c r="C80" s="2" t="s">
        <v>99</v>
      </c>
    </row>
    <row r="81" spans="3:3" x14ac:dyDescent="0.4">
      <c r="C81" s="2" t="s">
        <v>100</v>
      </c>
    </row>
    <row r="82" spans="3:3" x14ac:dyDescent="0.4">
      <c r="C82" s="2" t="s">
        <v>101</v>
      </c>
    </row>
    <row r="83" spans="3:3" x14ac:dyDescent="0.4">
      <c r="C83" s="2" t="s">
        <v>102</v>
      </c>
    </row>
    <row r="84" spans="3:3" x14ac:dyDescent="0.4">
      <c r="C84" s="2" t="s">
        <v>103</v>
      </c>
    </row>
    <row r="85" spans="3:3" x14ac:dyDescent="0.4">
      <c r="C85" s="2" t="s">
        <v>104</v>
      </c>
    </row>
    <row r="86" spans="3:3" x14ac:dyDescent="0.4">
      <c r="C86" s="2" t="s">
        <v>105</v>
      </c>
    </row>
    <row r="87" spans="3:3" x14ac:dyDescent="0.4">
      <c r="C87" s="2" t="s">
        <v>106</v>
      </c>
    </row>
    <row r="88" spans="3:3" x14ac:dyDescent="0.4">
      <c r="C88" s="2" t="s">
        <v>107</v>
      </c>
    </row>
    <row r="89" spans="3:3" x14ac:dyDescent="0.4">
      <c r="C89" s="2" t="s">
        <v>108</v>
      </c>
    </row>
    <row r="90" spans="3:3" x14ac:dyDescent="0.4">
      <c r="C90" s="2" t="s">
        <v>109</v>
      </c>
    </row>
    <row r="91" spans="3:3" x14ac:dyDescent="0.4">
      <c r="C91" s="2" t="s">
        <v>110</v>
      </c>
    </row>
    <row r="92" spans="3:3" x14ac:dyDescent="0.4">
      <c r="C92" s="2" t="s">
        <v>111</v>
      </c>
    </row>
    <row r="93" spans="3:3" x14ac:dyDescent="0.4">
      <c r="C93" s="2" t="s">
        <v>112</v>
      </c>
    </row>
    <row r="94" spans="3:3" x14ac:dyDescent="0.4">
      <c r="C94" s="2" t="s">
        <v>113</v>
      </c>
    </row>
    <row r="95" spans="3:3" x14ac:dyDescent="0.4">
      <c r="C95" s="2" t="s">
        <v>114</v>
      </c>
    </row>
    <row r="96" spans="3:3" x14ac:dyDescent="0.4">
      <c r="C96" s="2" t="s">
        <v>115</v>
      </c>
    </row>
    <row r="97" spans="3:3" x14ac:dyDescent="0.4">
      <c r="C97" s="2" t="s">
        <v>116</v>
      </c>
    </row>
    <row r="98" spans="3:3" x14ac:dyDescent="0.4">
      <c r="C98" s="2" t="s">
        <v>117</v>
      </c>
    </row>
    <row r="99" spans="3:3" x14ac:dyDescent="0.4">
      <c r="C99" s="2" t="s">
        <v>118</v>
      </c>
    </row>
    <row r="100" spans="3:3" x14ac:dyDescent="0.4">
      <c r="C100" s="2" t="s">
        <v>119</v>
      </c>
    </row>
    <row r="101" spans="3:3" x14ac:dyDescent="0.4">
      <c r="C101" s="2" t="s">
        <v>120</v>
      </c>
    </row>
    <row r="102" spans="3:3" x14ac:dyDescent="0.4">
      <c r="C102" s="2" t="s">
        <v>121</v>
      </c>
    </row>
    <row r="103" spans="3:3" x14ac:dyDescent="0.4">
      <c r="C103" s="2" t="s">
        <v>122</v>
      </c>
    </row>
    <row r="104" spans="3:3" x14ac:dyDescent="0.4">
      <c r="C104" s="2" t="s">
        <v>123</v>
      </c>
    </row>
    <row r="105" spans="3:3" x14ac:dyDescent="0.4">
      <c r="C105" s="2" t="s">
        <v>124</v>
      </c>
    </row>
    <row r="106" spans="3:3" x14ac:dyDescent="0.4">
      <c r="C106" s="2" t="s">
        <v>125</v>
      </c>
    </row>
    <row r="107" spans="3:3" x14ac:dyDescent="0.4">
      <c r="C107" s="2" t="s">
        <v>126</v>
      </c>
    </row>
    <row r="108" spans="3:3" x14ac:dyDescent="0.4">
      <c r="C108" s="2" t="s">
        <v>127</v>
      </c>
    </row>
    <row r="109" spans="3:3" x14ac:dyDescent="0.4">
      <c r="C109" s="2" t="s">
        <v>128</v>
      </c>
    </row>
    <row r="110" spans="3:3" x14ac:dyDescent="0.4">
      <c r="C110" s="2" t="s">
        <v>129</v>
      </c>
    </row>
    <row r="111" spans="3:3" x14ac:dyDescent="0.4">
      <c r="C111" s="2" t="s">
        <v>130</v>
      </c>
    </row>
    <row r="112" spans="3:3" x14ac:dyDescent="0.4">
      <c r="C112" s="2" t="s">
        <v>131</v>
      </c>
    </row>
    <row r="113" spans="3:3" x14ac:dyDescent="0.4">
      <c r="C113" s="2" t="s">
        <v>132</v>
      </c>
    </row>
    <row r="114" spans="3:3" x14ac:dyDescent="0.4">
      <c r="C114" s="2" t="s">
        <v>133</v>
      </c>
    </row>
    <row r="115" spans="3:3" x14ac:dyDescent="0.4">
      <c r="C115" s="2" t="s">
        <v>134</v>
      </c>
    </row>
    <row r="116" spans="3:3" x14ac:dyDescent="0.4">
      <c r="C116" s="2" t="s">
        <v>135</v>
      </c>
    </row>
    <row r="117" spans="3:3" x14ac:dyDescent="0.4">
      <c r="C117" s="2" t="s">
        <v>136</v>
      </c>
    </row>
    <row r="118" spans="3:3" x14ac:dyDescent="0.4">
      <c r="C118" s="2" t="s">
        <v>137</v>
      </c>
    </row>
    <row r="119" spans="3:3" x14ac:dyDescent="0.4">
      <c r="C119" s="2" t="s">
        <v>138</v>
      </c>
    </row>
    <row r="120" spans="3:3" x14ac:dyDescent="0.4">
      <c r="C120" s="2" t="s">
        <v>139</v>
      </c>
    </row>
    <row r="121" spans="3:3" x14ac:dyDescent="0.4">
      <c r="C121" s="2" t="s">
        <v>140</v>
      </c>
    </row>
    <row r="122" spans="3:3" x14ac:dyDescent="0.4">
      <c r="C122" s="2" t="s">
        <v>141</v>
      </c>
    </row>
    <row r="123" spans="3:3" x14ac:dyDescent="0.4">
      <c r="C123" s="2" t="s">
        <v>142</v>
      </c>
    </row>
    <row r="124" spans="3:3" x14ac:dyDescent="0.4">
      <c r="C124" s="2" t="s">
        <v>143</v>
      </c>
    </row>
    <row r="125" spans="3:3" x14ac:dyDescent="0.4">
      <c r="C125" s="2" t="s">
        <v>144</v>
      </c>
    </row>
    <row r="126" spans="3:3" x14ac:dyDescent="0.4">
      <c r="C126" s="2" t="s">
        <v>145</v>
      </c>
    </row>
    <row r="127" spans="3:3" x14ac:dyDescent="0.4">
      <c r="C127" s="2" t="s">
        <v>146</v>
      </c>
    </row>
    <row r="128" spans="3:3" x14ac:dyDescent="0.4">
      <c r="C128" s="2" t="s">
        <v>147</v>
      </c>
    </row>
    <row r="129" spans="3:3" x14ac:dyDescent="0.4">
      <c r="C129" s="2" t="s">
        <v>148</v>
      </c>
    </row>
    <row r="130" spans="3:3" x14ac:dyDescent="0.4">
      <c r="C130" s="2" t="s">
        <v>149</v>
      </c>
    </row>
    <row r="131" spans="3:3" x14ac:dyDescent="0.4">
      <c r="C131" s="2" t="s">
        <v>150</v>
      </c>
    </row>
    <row r="132" spans="3:3" x14ac:dyDescent="0.4">
      <c r="C132" s="2" t="s">
        <v>151</v>
      </c>
    </row>
    <row r="133" spans="3:3" x14ac:dyDescent="0.4">
      <c r="C133" s="2" t="s">
        <v>152</v>
      </c>
    </row>
    <row r="134" spans="3:3" x14ac:dyDescent="0.4">
      <c r="C134" s="2" t="s">
        <v>153</v>
      </c>
    </row>
    <row r="135" spans="3:3" x14ac:dyDescent="0.4">
      <c r="C135" s="2" t="s">
        <v>154</v>
      </c>
    </row>
    <row r="136" spans="3:3" x14ac:dyDescent="0.4">
      <c r="C136" s="2" t="s">
        <v>155</v>
      </c>
    </row>
    <row r="137" spans="3:3" x14ac:dyDescent="0.4">
      <c r="C137" s="2" t="s">
        <v>156</v>
      </c>
    </row>
    <row r="138" spans="3:3" x14ac:dyDescent="0.4">
      <c r="C138" s="2" t="s">
        <v>157</v>
      </c>
    </row>
    <row r="139" spans="3:3" x14ac:dyDescent="0.4">
      <c r="C139" s="2" t="s">
        <v>158</v>
      </c>
    </row>
    <row r="140" spans="3:3" x14ac:dyDescent="0.4">
      <c r="C140" s="2" t="s">
        <v>159</v>
      </c>
    </row>
    <row r="141" spans="3:3" x14ac:dyDescent="0.4">
      <c r="C141" s="2" t="s">
        <v>160</v>
      </c>
    </row>
    <row r="142" spans="3:3" x14ac:dyDescent="0.4">
      <c r="C142" s="2" t="s">
        <v>161</v>
      </c>
    </row>
    <row r="143" spans="3:3" x14ac:dyDescent="0.4">
      <c r="C143" s="2" t="s">
        <v>162</v>
      </c>
    </row>
    <row r="144" spans="3:3" x14ac:dyDescent="0.4">
      <c r="C144" s="2" t="s">
        <v>163</v>
      </c>
    </row>
    <row r="145" spans="3:3" x14ac:dyDescent="0.4">
      <c r="C145" s="2" t="s">
        <v>164</v>
      </c>
    </row>
    <row r="146" spans="3:3" x14ac:dyDescent="0.4">
      <c r="C146" s="2" t="s">
        <v>165</v>
      </c>
    </row>
    <row r="147" spans="3:3" x14ac:dyDescent="0.4">
      <c r="C147" s="2" t="s">
        <v>166</v>
      </c>
    </row>
    <row r="148" spans="3:3" x14ac:dyDescent="0.4">
      <c r="C148" s="2" t="s">
        <v>167</v>
      </c>
    </row>
    <row r="149" spans="3:3" x14ac:dyDescent="0.4">
      <c r="C149" s="2" t="s">
        <v>168</v>
      </c>
    </row>
    <row r="150" spans="3:3" x14ac:dyDescent="0.4">
      <c r="C150" s="2" t="s">
        <v>169</v>
      </c>
    </row>
    <row r="151" spans="3:3" x14ac:dyDescent="0.4">
      <c r="C151" s="2" t="s">
        <v>170</v>
      </c>
    </row>
    <row r="152" spans="3:3" x14ac:dyDescent="0.4">
      <c r="C152" s="2" t="s">
        <v>171</v>
      </c>
    </row>
    <row r="153" spans="3:3" x14ac:dyDescent="0.4">
      <c r="C153" s="2" t="s">
        <v>172</v>
      </c>
    </row>
    <row r="154" spans="3:3" x14ac:dyDescent="0.4">
      <c r="C154" s="2" t="s">
        <v>173</v>
      </c>
    </row>
    <row r="155" spans="3:3" x14ac:dyDescent="0.4">
      <c r="C155" s="2" t="s">
        <v>174</v>
      </c>
    </row>
    <row r="156" spans="3:3" x14ac:dyDescent="0.4">
      <c r="C156" s="2" t="s">
        <v>175</v>
      </c>
    </row>
    <row r="157" spans="3:3" x14ac:dyDescent="0.4">
      <c r="C157" s="2" t="s">
        <v>176</v>
      </c>
    </row>
    <row r="158" spans="3:3" x14ac:dyDescent="0.4">
      <c r="C158" s="2" t="s">
        <v>177</v>
      </c>
    </row>
    <row r="159" spans="3:3" x14ac:dyDescent="0.4">
      <c r="C159" s="2" t="s">
        <v>178</v>
      </c>
    </row>
    <row r="160" spans="3:3" x14ac:dyDescent="0.4">
      <c r="C160" s="2" t="s">
        <v>179</v>
      </c>
    </row>
    <row r="161" spans="3:3" x14ac:dyDescent="0.4">
      <c r="C161" s="2" t="s">
        <v>180</v>
      </c>
    </row>
    <row r="162" spans="3:3" x14ac:dyDescent="0.4">
      <c r="C162" s="2" t="s">
        <v>181</v>
      </c>
    </row>
    <row r="163" spans="3:3" x14ac:dyDescent="0.4">
      <c r="C163" s="2" t="s">
        <v>182</v>
      </c>
    </row>
    <row r="164" spans="3:3" x14ac:dyDescent="0.4">
      <c r="C164" s="2" t="s">
        <v>183</v>
      </c>
    </row>
    <row r="165" spans="3:3" x14ac:dyDescent="0.4">
      <c r="C165" s="2" t="s">
        <v>184</v>
      </c>
    </row>
    <row r="166" spans="3:3" x14ac:dyDescent="0.4">
      <c r="C166" s="2" t="s">
        <v>185</v>
      </c>
    </row>
    <row r="167" spans="3:3" x14ac:dyDescent="0.4">
      <c r="C167" s="2" t="s">
        <v>186</v>
      </c>
    </row>
    <row r="168" spans="3:3" x14ac:dyDescent="0.4">
      <c r="C168" s="2" t="s">
        <v>187</v>
      </c>
    </row>
    <row r="169" spans="3:3" x14ac:dyDescent="0.4">
      <c r="C169" s="2" t="s">
        <v>188</v>
      </c>
    </row>
    <row r="170" spans="3:3" x14ac:dyDescent="0.4">
      <c r="C170" s="2" t="s">
        <v>189</v>
      </c>
    </row>
    <row r="171" spans="3:3" x14ac:dyDescent="0.4">
      <c r="C171" s="2" t="s">
        <v>190</v>
      </c>
    </row>
    <row r="172" spans="3:3" x14ac:dyDescent="0.4">
      <c r="C172" s="2" t="s">
        <v>191</v>
      </c>
    </row>
    <row r="173" spans="3:3" x14ac:dyDescent="0.4">
      <c r="C173" s="2" t="s">
        <v>192</v>
      </c>
    </row>
    <row r="174" spans="3:3" x14ac:dyDescent="0.4">
      <c r="C174" s="2" t="s">
        <v>193</v>
      </c>
    </row>
    <row r="175" spans="3:3" x14ac:dyDescent="0.4">
      <c r="C175" s="2" t="s">
        <v>194</v>
      </c>
    </row>
    <row r="176" spans="3:3" x14ac:dyDescent="0.4">
      <c r="C176" s="2" t="s">
        <v>195</v>
      </c>
    </row>
    <row r="177" spans="3:3" x14ac:dyDescent="0.4">
      <c r="C177" s="2" t="s">
        <v>196</v>
      </c>
    </row>
    <row r="178" spans="3:3" x14ac:dyDescent="0.4">
      <c r="C178" s="2" t="s">
        <v>197</v>
      </c>
    </row>
    <row r="179" spans="3:3" x14ac:dyDescent="0.4">
      <c r="C179" s="2" t="s">
        <v>198</v>
      </c>
    </row>
    <row r="180" spans="3:3" x14ac:dyDescent="0.4">
      <c r="C180" s="2" t="s">
        <v>199</v>
      </c>
    </row>
    <row r="181" spans="3:3" x14ac:dyDescent="0.4">
      <c r="C181" s="2" t="s">
        <v>200</v>
      </c>
    </row>
    <row r="182" spans="3:3" x14ac:dyDescent="0.4">
      <c r="C182" s="2" t="s">
        <v>201</v>
      </c>
    </row>
    <row r="183" spans="3:3" x14ac:dyDescent="0.4">
      <c r="C183" s="2" t="s">
        <v>202</v>
      </c>
    </row>
    <row r="184" spans="3:3" x14ac:dyDescent="0.4">
      <c r="C184" s="2" t="s">
        <v>203</v>
      </c>
    </row>
    <row r="185" spans="3:3" x14ac:dyDescent="0.4">
      <c r="C185" s="2" t="s">
        <v>204</v>
      </c>
    </row>
    <row r="186" spans="3:3" x14ac:dyDescent="0.4">
      <c r="C186" s="2" t="s">
        <v>205</v>
      </c>
    </row>
    <row r="187" spans="3:3" x14ac:dyDescent="0.4">
      <c r="C187" s="2" t="s">
        <v>206</v>
      </c>
    </row>
    <row r="188" spans="3:3" x14ac:dyDescent="0.4">
      <c r="C188" s="2" t="s">
        <v>207</v>
      </c>
    </row>
    <row r="189" spans="3:3" x14ac:dyDescent="0.4">
      <c r="C189" s="2" t="s">
        <v>208</v>
      </c>
    </row>
    <row r="190" spans="3:3" x14ac:dyDescent="0.4">
      <c r="C190" s="2" t="s">
        <v>209</v>
      </c>
    </row>
    <row r="191" spans="3:3" x14ac:dyDescent="0.4">
      <c r="C191" s="2" t="s">
        <v>210</v>
      </c>
    </row>
    <row r="192" spans="3:3" x14ac:dyDescent="0.4">
      <c r="C192" s="2" t="s">
        <v>211</v>
      </c>
    </row>
    <row r="193" spans="3:3" x14ac:dyDescent="0.4">
      <c r="C193" s="2" t="s">
        <v>212</v>
      </c>
    </row>
    <row r="194" spans="3:3" x14ac:dyDescent="0.4">
      <c r="C194" s="2" t="s">
        <v>213</v>
      </c>
    </row>
    <row r="195" spans="3:3" x14ac:dyDescent="0.4">
      <c r="C195" s="2" t="s">
        <v>214</v>
      </c>
    </row>
    <row r="196" spans="3:3" x14ac:dyDescent="0.4">
      <c r="C196" s="2" t="s">
        <v>215</v>
      </c>
    </row>
    <row r="197" spans="3:3" x14ac:dyDescent="0.4">
      <c r="C197" s="2" t="s">
        <v>216</v>
      </c>
    </row>
    <row r="198" spans="3:3" x14ac:dyDescent="0.4">
      <c r="C198" s="2" t="s">
        <v>217</v>
      </c>
    </row>
    <row r="199" spans="3:3" x14ac:dyDescent="0.4">
      <c r="C199" s="2" t="s">
        <v>218</v>
      </c>
    </row>
    <row r="200" spans="3:3" x14ac:dyDescent="0.4">
      <c r="C200" s="2" t="s">
        <v>219</v>
      </c>
    </row>
    <row r="201" spans="3:3" x14ac:dyDescent="0.4">
      <c r="C201" s="2" t="s">
        <v>220</v>
      </c>
    </row>
    <row r="202" spans="3:3" x14ac:dyDescent="0.4">
      <c r="C202" s="2" t="s">
        <v>221</v>
      </c>
    </row>
    <row r="203" spans="3:3" x14ac:dyDescent="0.4">
      <c r="C203" s="2" t="s">
        <v>222</v>
      </c>
    </row>
    <row r="204" spans="3:3" x14ac:dyDescent="0.4">
      <c r="C204" s="2" t="s">
        <v>223</v>
      </c>
    </row>
    <row r="205" spans="3:3" x14ac:dyDescent="0.4">
      <c r="C205" s="2" t="s">
        <v>224</v>
      </c>
    </row>
    <row r="206" spans="3:3" x14ac:dyDescent="0.4">
      <c r="C206" s="2" t="s">
        <v>225</v>
      </c>
    </row>
    <row r="207" spans="3:3" x14ac:dyDescent="0.4">
      <c r="C207" s="2" t="s">
        <v>226</v>
      </c>
    </row>
    <row r="208" spans="3:3" x14ac:dyDescent="0.4">
      <c r="C208" s="2" t="s">
        <v>227</v>
      </c>
    </row>
    <row r="209" spans="3:3" x14ac:dyDescent="0.4">
      <c r="C209" s="2" t="s">
        <v>228</v>
      </c>
    </row>
    <row r="210" spans="3:3" x14ac:dyDescent="0.4">
      <c r="C210" s="2" t="s">
        <v>229</v>
      </c>
    </row>
    <row r="211" spans="3:3" x14ac:dyDescent="0.4">
      <c r="C211" s="2" t="s">
        <v>230</v>
      </c>
    </row>
    <row r="212" spans="3:3" x14ac:dyDescent="0.4">
      <c r="C212" s="2" t="s">
        <v>231</v>
      </c>
    </row>
    <row r="213" spans="3:3" x14ac:dyDescent="0.4">
      <c r="C213" s="2" t="s">
        <v>232</v>
      </c>
    </row>
    <row r="214" spans="3:3" x14ac:dyDescent="0.4">
      <c r="C214" s="2" t="s">
        <v>233</v>
      </c>
    </row>
    <row r="215" spans="3:3" x14ac:dyDescent="0.4">
      <c r="C215" s="2" t="s">
        <v>234</v>
      </c>
    </row>
    <row r="216" spans="3:3" x14ac:dyDescent="0.4">
      <c r="C216" s="2" t="s">
        <v>235</v>
      </c>
    </row>
    <row r="217" spans="3:3" x14ac:dyDescent="0.4">
      <c r="C217" s="2" t="s">
        <v>236</v>
      </c>
    </row>
    <row r="218" spans="3:3" x14ac:dyDescent="0.4">
      <c r="C218" s="2" t="s">
        <v>237</v>
      </c>
    </row>
    <row r="219" spans="3:3" x14ac:dyDescent="0.4">
      <c r="C219" s="2" t="s">
        <v>238</v>
      </c>
    </row>
    <row r="220" spans="3:3" x14ac:dyDescent="0.4">
      <c r="C220" s="2" t="s">
        <v>239</v>
      </c>
    </row>
    <row r="221" spans="3:3" x14ac:dyDescent="0.4">
      <c r="C221" s="2" t="s">
        <v>240</v>
      </c>
    </row>
    <row r="222" spans="3:3" x14ac:dyDescent="0.4">
      <c r="C222" s="2" t="s">
        <v>241</v>
      </c>
    </row>
    <row r="223" spans="3:3" x14ac:dyDescent="0.4">
      <c r="C223" s="2" t="s">
        <v>242</v>
      </c>
    </row>
    <row r="224" spans="3:3" x14ac:dyDescent="0.4">
      <c r="C224" s="2" t="s">
        <v>243</v>
      </c>
    </row>
    <row r="225" spans="3:3" x14ac:dyDescent="0.4">
      <c r="C225" s="2" t="s">
        <v>244</v>
      </c>
    </row>
    <row r="226" spans="3:3" x14ac:dyDescent="0.4">
      <c r="C226" s="2" t="s">
        <v>245</v>
      </c>
    </row>
    <row r="227" spans="3:3" x14ac:dyDescent="0.4">
      <c r="C227" s="2" t="s">
        <v>246</v>
      </c>
    </row>
    <row r="228" spans="3:3" x14ac:dyDescent="0.4">
      <c r="C228" s="2" t="s">
        <v>247</v>
      </c>
    </row>
    <row r="229" spans="3:3" x14ac:dyDescent="0.4">
      <c r="C229" s="2" t="s">
        <v>248</v>
      </c>
    </row>
    <row r="230" spans="3:3" x14ac:dyDescent="0.4">
      <c r="C230" s="2" t="s">
        <v>249</v>
      </c>
    </row>
    <row r="231" spans="3:3" x14ac:dyDescent="0.4">
      <c r="C231" s="2" t="s">
        <v>250</v>
      </c>
    </row>
    <row r="232" spans="3:3" x14ac:dyDescent="0.4">
      <c r="C232" s="2" t="s">
        <v>251</v>
      </c>
    </row>
    <row r="233" spans="3:3" x14ac:dyDescent="0.4">
      <c r="C233" s="2" t="s">
        <v>252</v>
      </c>
    </row>
    <row r="234" spans="3:3" x14ac:dyDescent="0.4">
      <c r="C234" s="2" t="s">
        <v>253</v>
      </c>
    </row>
    <row r="235" spans="3:3" x14ac:dyDescent="0.4">
      <c r="C235" s="2" t="s">
        <v>254</v>
      </c>
    </row>
    <row r="236" spans="3:3" x14ac:dyDescent="0.4">
      <c r="C236" s="2" t="s">
        <v>255</v>
      </c>
    </row>
    <row r="237" spans="3:3" x14ac:dyDescent="0.4">
      <c r="C237" s="2" t="s">
        <v>256</v>
      </c>
    </row>
    <row r="238" spans="3:3" x14ac:dyDescent="0.4">
      <c r="C238" s="2" t="s">
        <v>257</v>
      </c>
    </row>
    <row r="239" spans="3:3" x14ac:dyDescent="0.4">
      <c r="C239" s="2" t="s">
        <v>258</v>
      </c>
    </row>
    <row r="240" spans="3:3" x14ac:dyDescent="0.4">
      <c r="C240" s="2" t="s">
        <v>259</v>
      </c>
    </row>
    <row r="241" spans="3:3" x14ac:dyDescent="0.4">
      <c r="C241" s="2" t="s">
        <v>260</v>
      </c>
    </row>
    <row r="242" spans="3:3" x14ac:dyDescent="0.4">
      <c r="C242" s="2" t="s">
        <v>261</v>
      </c>
    </row>
    <row r="243" spans="3:3" x14ac:dyDescent="0.4">
      <c r="C243" s="2" t="s">
        <v>262</v>
      </c>
    </row>
    <row r="244" spans="3:3" x14ac:dyDescent="0.4">
      <c r="C244" s="2" t="s">
        <v>263</v>
      </c>
    </row>
    <row r="245" spans="3:3" x14ac:dyDescent="0.4">
      <c r="C245" s="2" t="s">
        <v>264</v>
      </c>
    </row>
    <row r="246" spans="3:3" x14ac:dyDescent="0.4">
      <c r="C246" s="2" t="s">
        <v>265</v>
      </c>
    </row>
    <row r="247" spans="3:3" x14ac:dyDescent="0.4">
      <c r="C247" s="2" t="s">
        <v>266</v>
      </c>
    </row>
    <row r="248" spans="3:3" x14ac:dyDescent="0.4">
      <c r="C248" s="2" t="s">
        <v>267</v>
      </c>
    </row>
    <row r="249" spans="3:3" x14ac:dyDescent="0.4">
      <c r="C249" s="2" t="s">
        <v>268</v>
      </c>
    </row>
    <row r="250" spans="3:3" x14ac:dyDescent="0.4">
      <c r="C250" s="2" t="s">
        <v>269</v>
      </c>
    </row>
    <row r="251" spans="3:3" x14ac:dyDescent="0.4">
      <c r="C251" s="2" t="s">
        <v>270</v>
      </c>
    </row>
    <row r="252" spans="3:3" x14ac:dyDescent="0.4">
      <c r="C252" s="2" t="s">
        <v>271</v>
      </c>
    </row>
    <row r="253" spans="3:3" x14ac:dyDescent="0.4">
      <c r="C253" s="2" t="s">
        <v>272</v>
      </c>
    </row>
    <row r="254" spans="3:3" x14ac:dyDescent="0.4">
      <c r="C254" s="2" t="s">
        <v>273</v>
      </c>
    </row>
    <row r="255" spans="3:3" x14ac:dyDescent="0.4">
      <c r="C255" s="2" t="s">
        <v>274</v>
      </c>
    </row>
    <row r="256" spans="3:3" x14ac:dyDescent="0.4">
      <c r="C256" s="2" t="s">
        <v>275</v>
      </c>
    </row>
    <row r="257" spans="3:3" x14ac:dyDescent="0.4">
      <c r="C257" s="2" t="s">
        <v>276</v>
      </c>
    </row>
    <row r="258" spans="3:3" x14ac:dyDescent="0.4">
      <c r="C258" s="2" t="s">
        <v>277</v>
      </c>
    </row>
    <row r="259" spans="3:3" x14ac:dyDescent="0.4">
      <c r="C259" s="2" t="s">
        <v>278</v>
      </c>
    </row>
    <row r="260" spans="3:3" x14ac:dyDescent="0.4">
      <c r="C260" s="2" t="s">
        <v>279</v>
      </c>
    </row>
    <row r="261" spans="3:3" x14ac:dyDescent="0.4">
      <c r="C261" s="2" t="s">
        <v>280</v>
      </c>
    </row>
    <row r="262" spans="3:3" x14ac:dyDescent="0.4">
      <c r="C262" s="2" t="s">
        <v>281</v>
      </c>
    </row>
    <row r="263" spans="3:3" x14ac:dyDescent="0.4">
      <c r="C263" s="2" t="s">
        <v>282</v>
      </c>
    </row>
    <row r="264" spans="3:3" x14ac:dyDescent="0.4">
      <c r="C264" s="2" t="s">
        <v>283</v>
      </c>
    </row>
    <row r="265" spans="3:3" x14ac:dyDescent="0.4">
      <c r="C265" s="2" t="s">
        <v>284</v>
      </c>
    </row>
    <row r="266" spans="3:3" x14ac:dyDescent="0.4">
      <c r="C266" s="2" t="s">
        <v>285</v>
      </c>
    </row>
    <row r="267" spans="3:3" x14ac:dyDescent="0.4">
      <c r="C267" s="2" t="s">
        <v>286</v>
      </c>
    </row>
    <row r="268" spans="3:3" x14ac:dyDescent="0.4">
      <c r="C268" s="2" t="s">
        <v>287</v>
      </c>
    </row>
    <row r="269" spans="3:3" x14ac:dyDescent="0.4">
      <c r="C269" s="2" t="s">
        <v>288</v>
      </c>
    </row>
    <row r="270" spans="3:3" x14ac:dyDescent="0.4">
      <c r="C270" s="2" t="s">
        <v>289</v>
      </c>
    </row>
    <row r="271" spans="3:3" x14ac:dyDescent="0.4">
      <c r="C271" s="2" t="s">
        <v>290</v>
      </c>
    </row>
    <row r="272" spans="3:3" x14ac:dyDescent="0.4">
      <c r="C272" s="2" t="s">
        <v>291</v>
      </c>
    </row>
    <row r="273" spans="3:3" x14ac:dyDescent="0.4">
      <c r="C273" s="2" t="s">
        <v>292</v>
      </c>
    </row>
    <row r="274" spans="3:3" x14ac:dyDescent="0.4">
      <c r="C274" s="2" t="s">
        <v>293</v>
      </c>
    </row>
    <row r="275" spans="3:3" x14ac:dyDescent="0.4">
      <c r="C275" s="2" t="s">
        <v>294</v>
      </c>
    </row>
    <row r="276" spans="3:3" x14ac:dyDescent="0.4">
      <c r="C276" s="2" t="s">
        <v>295</v>
      </c>
    </row>
    <row r="277" spans="3:3" x14ac:dyDescent="0.4">
      <c r="C277" s="2" t="s">
        <v>296</v>
      </c>
    </row>
    <row r="278" spans="3:3" x14ac:dyDescent="0.4">
      <c r="C278" s="2" t="s">
        <v>297</v>
      </c>
    </row>
    <row r="279" spans="3:3" x14ac:dyDescent="0.4">
      <c r="C279" s="2" t="s">
        <v>298</v>
      </c>
    </row>
    <row r="280" spans="3:3" x14ac:dyDescent="0.4">
      <c r="C280" s="2" t="s">
        <v>299</v>
      </c>
    </row>
    <row r="281" spans="3:3" x14ac:dyDescent="0.4">
      <c r="C281" s="2" t="s">
        <v>300</v>
      </c>
    </row>
    <row r="282" spans="3:3" x14ac:dyDescent="0.4">
      <c r="C282" s="2" t="s">
        <v>301</v>
      </c>
    </row>
    <row r="283" spans="3:3" x14ac:dyDescent="0.4">
      <c r="C283" s="2" t="s">
        <v>302</v>
      </c>
    </row>
    <row r="284" spans="3:3" x14ac:dyDescent="0.4">
      <c r="C284" s="2" t="s">
        <v>303</v>
      </c>
    </row>
    <row r="285" spans="3:3" x14ac:dyDescent="0.4">
      <c r="C285" s="2" t="s">
        <v>304</v>
      </c>
    </row>
    <row r="286" spans="3:3" x14ac:dyDescent="0.4">
      <c r="C286" s="2" t="s">
        <v>305</v>
      </c>
    </row>
    <row r="287" spans="3:3" x14ac:dyDescent="0.4">
      <c r="C287" s="2" t="s">
        <v>306</v>
      </c>
    </row>
    <row r="288" spans="3:3" x14ac:dyDescent="0.4">
      <c r="C288" s="2" t="s">
        <v>307</v>
      </c>
    </row>
    <row r="289" spans="3:3" x14ac:dyDescent="0.4">
      <c r="C289" s="2" t="s">
        <v>308</v>
      </c>
    </row>
    <row r="290" spans="3:3" x14ac:dyDescent="0.4">
      <c r="C290" s="2" t="s">
        <v>309</v>
      </c>
    </row>
    <row r="291" spans="3:3" x14ac:dyDescent="0.4">
      <c r="C291" s="2" t="s">
        <v>310</v>
      </c>
    </row>
    <row r="292" spans="3:3" x14ac:dyDescent="0.4">
      <c r="C292" s="2" t="s">
        <v>311</v>
      </c>
    </row>
    <row r="293" spans="3:3" x14ac:dyDescent="0.4">
      <c r="C293" s="2" t="s">
        <v>312</v>
      </c>
    </row>
    <row r="294" spans="3:3" x14ac:dyDescent="0.4">
      <c r="C294" s="2" t="s">
        <v>313</v>
      </c>
    </row>
    <row r="295" spans="3:3" x14ac:dyDescent="0.4">
      <c r="C295" s="2" t="s">
        <v>314</v>
      </c>
    </row>
    <row r="296" spans="3:3" x14ac:dyDescent="0.4">
      <c r="C296" s="2" t="s">
        <v>315</v>
      </c>
    </row>
    <row r="297" spans="3:3" x14ac:dyDescent="0.4">
      <c r="C297" s="2" t="s">
        <v>316</v>
      </c>
    </row>
    <row r="298" spans="3:3" x14ac:dyDescent="0.4">
      <c r="C298" s="2" t="s">
        <v>317</v>
      </c>
    </row>
    <row r="299" spans="3:3" x14ac:dyDescent="0.4">
      <c r="C299" s="2" t="s">
        <v>318</v>
      </c>
    </row>
    <row r="300" spans="3:3" x14ac:dyDescent="0.4">
      <c r="C300" s="2" t="s">
        <v>319</v>
      </c>
    </row>
    <row r="301" spans="3:3" x14ac:dyDescent="0.4">
      <c r="C301" s="2" t="s">
        <v>320</v>
      </c>
    </row>
    <row r="302" spans="3:3" x14ac:dyDescent="0.4">
      <c r="C302" s="2" t="s">
        <v>321</v>
      </c>
    </row>
    <row r="303" spans="3:3" x14ac:dyDescent="0.4">
      <c r="C303" s="2" t="s">
        <v>322</v>
      </c>
    </row>
    <row r="304" spans="3:3" x14ac:dyDescent="0.4">
      <c r="C304" s="2" t="s">
        <v>323</v>
      </c>
    </row>
    <row r="305" spans="3:3" x14ac:dyDescent="0.4">
      <c r="C305" s="2" t="s">
        <v>324</v>
      </c>
    </row>
    <row r="306" spans="3:3" x14ac:dyDescent="0.4">
      <c r="C306" s="2" t="s">
        <v>325</v>
      </c>
    </row>
    <row r="307" spans="3:3" x14ac:dyDescent="0.4">
      <c r="C307" s="2" t="s">
        <v>326</v>
      </c>
    </row>
    <row r="308" spans="3:3" x14ac:dyDescent="0.4">
      <c r="C308" s="2" t="s">
        <v>327</v>
      </c>
    </row>
    <row r="309" spans="3:3" x14ac:dyDescent="0.4">
      <c r="C309" s="2" t="s">
        <v>328</v>
      </c>
    </row>
    <row r="310" spans="3:3" x14ac:dyDescent="0.4">
      <c r="C310" s="2" t="s">
        <v>329</v>
      </c>
    </row>
    <row r="311" spans="3:3" x14ac:dyDescent="0.4">
      <c r="C311" s="2" t="s">
        <v>330</v>
      </c>
    </row>
    <row r="312" spans="3:3" x14ac:dyDescent="0.4">
      <c r="C312" s="2" t="s">
        <v>331</v>
      </c>
    </row>
    <row r="313" spans="3:3" x14ac:dyDescent="0.4">
      <c r="C313" s="2" t="s">
        <v>332</v>
      </c>
    </row>
    <row r="314" spans="3:3" x14ac:dyDescent="0.4">
      <c r="C314" s="2" t="s">
        <v>333</v>
      </c>
    </row>
    <row r="315" spans="3:3" x14ac:dyDescent="0.4">
      <c r="C315" s="2" t="s">
        <v>334</v>
      </c>
    </row>
    <row r="316" spans="3:3" x14ac:dyDescent="0.4">
      <c r="C316" s="2" t="s">
        <v>335</v>
      </c>
    </row>
    <row r="317" spans="3:3" x14ac:dyDescent="0.4">
      <c r="C317" s="2" t="s">
        <v>336</v>
      </c>
    </row>
    <row r="318" spans="3:3" x14ac:dyDescent="0.4">
      <c r="C318" s="2" t="s">
        <v>337</v>
      </c>
    </row>
    <row r="319" spans="3:3" x14ac:dyDescent="0.4">
      <c r="C319" s="2" t="s">
        <v>338</v>
      </c>
    </row>
    <row r="320" spans="3:3" x14ac:dyDescent="0.4">
      <c r="C320" s="2" t="s">
        <v>339</v>
      </c>
    </row>
    <row r="321" spans="3:3" x14ac:dyDescent="0.4">
      <c r="C321" s="2" t="s">
        <v>340</v>
      </c>
    </row>
    <row r="322" spans="3:3" x14ac:dyDescent="0.4">
      <c r="C322" s="2" t="s">
        <v>341</v>
      </c>
    </row>
    <row r="323" spans="3:3" x14ac:dyDescent="0.4">
      <c r="C323" s="2" t="s">
        <v>342</v>
      </c>
    </row>
    <row r="324" spans="3:3" x14ac:dyDescent="0.4">
      <c r="C324" s="2" t="s">
        <v>343</v>
      </c>
    </row>
    <row r="325" spans="3:3" x14ac:dyDescent="0.4">
      <c r="C325" s="2" t="s">
        <v>344</v>
      </c>
    </row>
    <row r="326" spans="3:3" x14ac:dyDescent="0.4">
      <c r="C326" s="2" t="s">
        <v>345</v>
      </c>
    </row>
    <row r="327" spans="3:3" x14ac:dyDescent="0.4">
      <c r="C327" s="2" t="s">
        <v>346</v>
      </c>
    </row>
    <row r="328" spans="3:3" x14ac:dyDescent="0.4">
      <c r="C328" s="2" t="s">
        <v>347</v>
      </c>
    </row>
    <row r="329" spans="3:3" x14ac:dyDescent="0.4">
      <c r="C329" s="2" t="s">
        <v>348</v>
      </c>
    </row>
    <row r="330" spans="3:3" x14ac:dyDescent="0.4">
      <c r="C330" s="2" t="s">
        <v>349</v>
      </c>
    </row>
    <row r="331" spans="3:3" x14ac:dyDescent="0.4">
      <c r="C331" s="2" t="s">
        <v>350</v>
      </c>
    </row>
    <row r="332" spans="3:3" x14ac:dyDescent="0.4">
      <c r="C332" s="2" t="s">
        <v>351</v>
      </c>
    </row>
    <row r="333" spans="3:3" x14ac:dyDescent="0.4">
      <c r="C333" s="2" t="s">
        <v>352</v>
      </c>
    </row>
    <row r="334" spans="3:3" x14ac:dyDescent="0.4">
      <c r="C334" s="2" t="s">
        <v>353</v>
      </c>
    </row>
    <row r="335" spans="3:3" x14ac:dyDescent="0.4">
      <c r="C335" s="2" t="s">
        <v>354</v>
      </c>
    </row>
    <row r="336" spans="3:3" x14ac:dyDescent="0.4">
      <c r="C336" s="2" t="s">
        <v>355</v>
      </c>
    </row>
    <row r="337" spans="3:3" x14ac:dyDescent="0.4">
      <c r="C337" s="2" t="s">
        <v>356</v>
      </c>
    </row>
    <row r="338" spans="3:3" x14ac:dyDescent="0.4">
      <c r="C338" s="2" t="s">
        <v>357</v>
      </c>
    </row>
    <row r="339" spans="3:3" x14ac:dyDescent="0.4">
      <c r="C339" s="2" t="s">
        <v>358</v>
      </c>
    </row>
    <row r="340" spans="3:3" x14ac:dyDescent="0.4">
      <c r="C340" s="2" t="s">
        <v>359</v>
      </c>
    </row>
    <row r="341" spans="3:3" x14ac:dyDescent="0.4">
      <c r="C341" s="2" t="s">
        <v>360</v>
      </c>
    </row>
    <row r="342" spans="3:3" x14ac:dyDescent="0.4">
      <c r="C342" s="2" t="s">
        <v>361</v>
      </c>
    </row>
    <row r="343" spans="3:3" x14ac:dyDescent="0.4">
      <c r="C343" s="2" t="s">
        <v>362</v>
      </c>
    </row>
    <row r="344" spans="3:3" x14ac:dyDescent="0.4">
      <c r="C344" s="2" t="s">
        <v>363</v>
      </c>
    </row>
    <row r="345" spans="3:3" x14ac:dyDescent="0.4">
      <c r="C345" s="2" t="s">
        <v>364</v>
      </c>
    </row>
    <row r="346" spans="3:3" x14ac:dyDescent="0.4">
      <c r="C346" s="2" t="s">
        <v>365</v>
      </c>
    </row>
    <row r="347" spans="3:3" x14ac:dyDescent="0.4">
      <c r="C347" s="2" t="s">
        <v>366</v>
      </c>
    </row>
    <row r="348" spans="3:3" x14ac:dyDescent="0.4">
      <c r="C348" s="2" t="s">
        <v>367</v>
      </c>
    </row>
    <row r="349" spans="3:3" x14ac:dyDescent="0.4">
      <c r="C349" s="2" t="s">
        <v>368</v>
      </c>
    </row>
    <row r="350" spans="3:3" x14ac:dyDescent="0.4">
      <c r="C350" s="2" t="s">
        <v>369</v>
      </c>
    </row>
    <row r="351" spans="3:3" x14ac:dyDescent="0.4">
      <c r="C351" s="2" t="s">
        <v>370</v>
      </c>
    </row>
    <row r="352" spans="3:3" x14ac:dyDescent="0.4">
      <c r="C352" s="2" t="s">
        <v>371</v>
      </c>
    </row>
    <row r="353" spans="3:3" x14ac:dyDescent="0.4">
      <c r="C353" s="2" t="s">
        <v>372</v>
      </c>
    </row>
    <row r="354" spans="3:3" x14ac:dyDescent="0.4">
      <c r="C354" s="2" t="s">
        <v>373</v>
      </c>
    </row>
    <row r="355" spans="3:3" x14ac:dyDescent="0.4">
      <c r="C355" s="2" t="s">
        <v>374</v>
      </c>
    </row>
    <row r="356" spans="3:3" x14ac:dyDescent="0.4">
      <c r="C356" s="2" t="s">
        <v>375</v>
      </c>
    </row>
    <row r="357" spans="3:3" x14ac:dyDescent="0.4">
      <c r="C357" s="2" t="s">
        <v>376</v>
      </c>
    </row>
    <row r="358" spans="3:3" x14ac:dyDescent="0.4">
      <c r="C358" s="2" t="s">
        <v>377</v>
      </c>
    </row>
    <row r="359" spans="3:3" x14ac:dyDescent="0.4">
      <c r="C359" s="2" t="s">
        <v>378</v>
      </c>
    </row>
    <row r="360" spans="3:3" x14ac:dyDescent="0.4">
      <c r="C360" s="2" t="s">
        <v>379</v>
      </c>
    </row>
    <row r="361" spans="3:3" x14ac:dyDescent="0.4">
      <c r="C361" s="2" t="s">
        <v>380</v>
      </c>
    </row>
    <row r="362" spans="3:3" x14ac:dyDescent="0.4">
      <c r="C362" s="2" t="s">
        <v>381</v>
      </c>
    </row>
    <row r="363" spans="3:3" x14ac:dyDescent="0.4">
      <c r="C363" s="2" t="s">
        <v>382</v>
      </c>
    </row>
    <row r="364" spans="3:3" x14ac:dyDescent="0.4">
      <c r="C364" s="2" t="s">
        <v>383</v>
      </c>
    </row>
    <row r="365" spans="3:3" x14ac:dyDescent="0.4">
      <c r="C365" s="2" t="s">
        <v>384</v>
      </c>
    </row>
    <row r="366" spans="3:3" x14ac:dyDescent="0.4">
      <c r="C366" s="2" t="s">
        <v>385</v>
      </c>
    </row>
    <row r="367" spans="3:3" x14ac:dyDescent="0.4">
      <c r="C367" s="2" t="s">
        <v>386</v>
      </c>
    </row>
    <row r="368" spans="3:3" x14ac:dyDescent="0.4">
      <c r="C368" s="2" t="s">
        <v>387</v>
      </c>
    </row>
    <row r="369" spans="3:3" x14ac:dyDescent="0.4">
      <c r="C369" s="2" t="s">
        <v>388</v>
      </c>
    </row>
    <row r="370" spans="3:3" x14ac:dyDescent="0.4">
      <c r="C370" s="2" t="s">
        <v>389</v>
      </c>
    </row>
    <row r="371" spans="3:3" x14ac:dyDescent="0.4">
      <c r="C371" s="2" t="s">
        <v>390</v>
      </c>
    </row>
    <row r="372" spans="3:3" x14ac:dyDescent="0.4">
      <c r="C372" s="2" t="s">
        <v>391</v>
      </c>
    </row>
    <row r="373" spans="3:3" x14ac:dyDescent="0.4">
      <c r="C373" s="2" t="s">
        <v>392</v>
      </c>
    </row>
    <row r="374" spans="3:3" x14ac:dyDescent="0.4">
      <c r="C374" s="2" t="s">
        <v>393</v>
      </c>
    </row>
    <row r="375" spans="3:3" x14ac:dyDescent="0.4">
      <c r="C375" s="2" t="s">
        <v>394</v>
      </c>
    </row>
    <row r="376" spans="3:3" x14ac:dyDescent="0.4">
      <c r="C376" s="2" t="s">
        <v>395</v>
      </c>
    </row>
    <row r="377" spans="3:3" x14ac:dyDescent="0.4">
      <c r="C377" s="2" t="s">
        <v>396</v>
      </c>
    </row>
    <row r="378" spans="3:3" x14ac:dyDescent="0.4">
      <c r="C378" s="2" t="s">
        <v>397</v>
      </c>
    </row>
    <row r="379" spans="3:3" x14ac:dyDescent="0.4">
      <c r="C379" s="2" t="s">
        <v>398</v>
      </c>
    </row>
    <row r="380" spans="3:3" x14ac:dyDescent="0.4">
      <c r="C380" s="2" t="s">
        <v>399</v>
      </c>
    </row>
    <row r="381" spans="3:3" x14ac:dyDescent="0.4">
      <c r="C381" s="2" t="s">
        <v>400</v>
      </c>
    </row>
    <row r="382" spans="3:3" x14ac:dyDescent="0.4">
      <c r="C382" s="2" t="s">
        <v>401</v>
      </c>
    </row>
    <row r="383" spans="3:3" x14ac:dyDescent="0.4">
      <c r="C383" s="2" t="s">
        <v>402</v>
      </c>
    </row>
    <row r="384" spans="3:3" x14ac:dyDescent="0.4">
      <c r="C384" s="2" t="s">
        <v>403</v>
      </c>
    </row>
    <row r="385" spans="3:3" x14ac:dyDescent="0.4">
      <c r="C385" s="2" t="s">
        <v>404</v>
      </c>
    </row>
    <row r="386" spans="3:3" x14ac:dyDescent="0.4">
      <c r="C386" s="2" t="s">
        <v>405</v>
      </c>
    </row>
    <row r="387" spans="3:3" x14ac:dyDescent="0.4">
      <c r="C387" s="2" t="s">
        <v>406</v>
      </c>
    </row>
    <row r="388" spans="3:3" x14ac:dyDescent="0.4">
      <c r="C388" s="2" t="s">
        <v>407</v>
      </c>
    </row>
    <row r="389" spans="3:3" x14ac:dyDescent="0.4">
      <c r="C389" s="2" t="s">
        <v>408</v>
      </c>
    </row>
    <row r="390" spans="3:3" x14ac:dyDescent="0.4">
      <c r="C390" s="2" t="s">
        <v>409</v>
      </c>
    </row>
    <row r="391" spans="3:3" x14ac:dyDescent="0.4">
      <c r="C391" s="2" t="s">
        <v>410</v>
      </c>
    </row>
    <row r="392" spans="3:3" x14ac:dyDescent="0.4">
      <c r="C392" s="2" t="s">
        <v>411</v>
      </c>
    </row>
    <row r="393" spans="3:3" x14ac:dyDescent="0.4">
      <c r="C393" s="2" t="s">
        <v>412</v>
      </c>
    </row>
    <row r="394" spans="3:3" x14ac:dyDescent="0.4">
      <c r="C394" s="2" t="s">
        <v>413</v>
      </c>
    </row>
    <row r="395" spans="3:3" x14ac:dyDescent="0.4">
      <c r="C395" s="2" t="s">
        <v>414</v>
      </c>
    </row>
    <row r="396" spans="3:3" x14ac:dyDescent="0.4">
      <c r="C396" s="2" t="s">
        <v>415</v>
      </c>
    </row>
    <row r="397" spans="3:3" x14ac:dyDescent="0.4">
      <c r="C397" s="2" t="s">
        <v>416</v>
      </c>
    </row>
    <row r="398" spans="3:3" x14ac:dyDescent="0.4">
      <c r="C398" s="2" t="s">
        <v>417</v>
      </c>
    </row>
    <row r="399" spans="3:3" x14ac:dyDescent="0.4">
      <c r="C399" s="2" t="s">
        <v>418</v>
      </c>
    </row>
    <row r="400" spans="3:3" x14ac:dyDescent="0.4">
      <c r="C400" s="2" t="s">
        <v>419</v>
      </c>
    </row>
    <row r="401" spans="3:3" x14ac:dyDescent="0.4">
      <c r="C401" s="2" t="s">
        <v>420</v>
      </c>
    </row>
    <row r="402" spans="3:3" x14ac:dyDescent="0.4">
      <c r="C402" s="2" t="s">
        <v>421</v>
      </c>
    </row>
    <row r="403" spans="3:3" x14ac:dyDescent="0.4">
      <c r="C403" s="2" t="s">
        <v>422</v>
      </c>
    </row>
    <row r="404" spans="3:3" x14ac:dyDescent="0.4">
      <c r="C404" s="2" t="s">
        <v>423</v>
      </c>
    </row>
    <row r="405" spans="3:3" x14ac:dyDescent="0.4">
      <c r="C405" s="2" t="s">
        <v>424</v>
      </c>
    </row>
    <row r="406" spans="3:3" x14ac:dyDescent="0.4">
      <c r="C406" s="2" t="s">
        <v>425</v>
      </c>
    </row>
    <row r="407" spans="3:3" x14ac:dyDescent="0.4">
      <c r="C407" s="2" t="s">
        <v>426</v>
      </c>
    </row>
    <row r="408" spans="3:3" x14ac:dyDescent="0.4">
      <c r="C408" s="2" t="s">
        <v>427</v>
      </c>
    </row>
    <row r="409" spans="3:3" x14ac:dyDescent="0.4">
      <c r="C409" s="2" t="s">
        <v>428</v>
      </c>
    </row>
    <row r="410" spans="3:3" x14ac:dyDescent="0.4">
      <c r="C410" s="2" t="s">
        <v>429</v>
      </c>
    </row>
    <row r="411" spans="3:3" x14ac:dyDescent="0.4">
      <c r="C411" s="2" t="s">
        <v>430</v>
      </c>
    </row>
    <row r="412" spans="3:3" x14ac:dyDescent="0.4">
      <c r="C412" s="2" t="s">
        <v>431</v>
      </c>
    </row>
    <row r="413" spans="3:3" x14ac:dyDescent="0.4">
      <c r="C413" s="2" t="s">
        <v>432</v>
      </c>
    </row>
    <row r="414" spans="3:3" x14ac:dyDescent="0.4">
      <c r="C414" s="2" t="s">
        <v>433</v>
      </c>
    </row>
    <row r="415" spans="3:3" x14ac:dyDescent="0.4">
      <c r="C415" s="2" t="s">
        <v>434</v>
      </c>
    </row>
    <row r="416" spans="3:3" x14ac:dyDescent="0.4">
      <c r="C416" s="2" t="s">
        <v>435</v>
      </c>
    </row>
    <row r="417" spans="3:3" x14ac:dyDescent="0.4">
      <c r="C417" s="2" t="s">
        <v>436</v>
      </c>
    </row>
    <row r="418" spans="3:3" x14ac:dyDescent="0.4">
      <c r="C418" s="2" t="s">
        <v>437</v>
      </c>
    </row>
    <row r="419" spans="3:3" x14ac:dyDescent="0.4">
      <c r="C419" s="2" t="s">
        <v>438</v>
      </c>
    </row>
    <row r="420" spans="3:3" x14ac:dyDescent="0.4">
      <c r="C420" s="2" t="s">
        <v>439</v>
      </c>
    </row>
    <row r="421" spans="3:3" x14ac:dyDescent="0.4">
      <c r="C421" s="2" t="s">
        <v>440</v>
      </c>
    </row>
    <row r="422" spans="3:3" x14ac:dyDescent="0.4">
      <c r="C422" s="2" t="s">
        <v>441</v>
      </c>
    </row>
    <row r="423" spans="3:3" x14ac:dyDescent="0.4">
      <c r="C423" s="2" t="s">
        <v>442</v>
      </c>
    </row>
    <row r="424" spans="3:3" x14ac:dyDescent="0.4">
      <c r="C424" s="2" t="s">
        <v>443</v>
      </c>
    </row>
    <row r="425" spans="3:3" x14ac:dyDescent="0.4">
      <c r="C425" s="2" t="s">
        <v>444</v>
      </c>
    </row>
    <row r="426" spans="3:3" x14ac:dyDescent="0.4">
      <c r="C426" s="2" t="s">
        <v>445</v>
      </c>
    </row>
    <row r="427" spans="3:3" x14ac:dyDescent="0.4">
      <c r="C427" s="2" t="s">
        <v>446</v>
      </c>
    </row>
    <row r="428" spans="3:3" x14ac:dyDescent="0.4">
      <c r="C428" s="2" t="s">
        <v>447</v>
      </c>
    </row>
    <row r="429" spans="3:3" x14ac:dyDescent="0.4">
      <c r="C429" s="2" t="s">
        <v>448</v>
      </c>
    </row>
    <row r="430" spans="3:3" x14ac:dyDescent="0.4">
      <c r="C430" s="2" t="s">
        <v>449</v>
      </c>
    </row>
    <row r="431" spans="3:3" x14ac:dyDescent="0.4">
      <c r="C431" s="2" t="s">
        <v>450</v>
      </c>
    </row>
    <row r="432" spans="3:3" x14ac:dyDescent="0.4">
      <c r="C432" s="2" t="s">
        <v>451</v>
      </c>
    </row>
    <row r="433" spans="3:3" x14ac:dyDescent="0.4">
      <c r="C433" s="2" t="s">
        <v>452</v>
      </c>
    </row>
    <row r="434" spans="3:3" x14ac:dyDescent="0.4">
      <c r="C434" s="2" t="s">
        <v>453</v>
      </c>
    </row>
    <row r="435" spans="3:3" x14ac:dyDescent="0.4">
      <c r="C435" s="2" t="s">
        <v>454</v>
      </c>
    </row>
    <row r="436" spans="3:3" x14ac:dyDescent="0.4">
      <c r="C436" s="2" t="s">
        <v>455</v>
      </c>
    </row>
    <row r="437" spans="3:3" x14ac:dyDescent="0.4">
      <c r="C437" s="2" t="s">
        <v>456</v>
      </c>
    </row>
    <row r="438" spans="3:3" x14ac:dyDescent="0.4">
      <c r="C438" s="2" t="s">
        <v>457</v>
      </c>
    </row>
    <row r="439" spans="3:3" x14ac:dyDescent="0.4">
      <c r="C439" s="2" t="s">
        <v>458</v>
      </c>
    </row>
    <row r="440" spans="3:3" x14ac:dyDescent="0.4">
      <c r="C440" s="2" t="s">
        <v>459</v>
      </c>
    </row>
    <row r="441" spans="3:3" x14ac:dyDescent="0.4">
      <c r="C441" s="2" t="s">
        <v>460</v>
      </c>
    </row>
    <row r="442" spans="3:3" x14ac:dyDescent="0.4">
      <c r="C442" s="2" t="s">
        <v>461</v>
      </c>
    </row>
    <row r="443" spans="3:3" x14ac:dyDescent="0.4">
      <c r="C443" s="2" t="s">
        <v>462</v>
      </c>
    </row>
    <row r="444" spans="3:3" x14ac:dyDescent="0.4">
      <c r="C444" s="2" t="s">
        <v>463</v>
      </c>
    </row>
    <row r="445" spans="3:3" x14ac:dyDescent="0.4">
      <c r="C445" s="2" t="s">
        <v>464</v>
      </c>
    </row>
    <row r="446" spans="3:3" x14ac:dyDescent="0.4">
      <c r="C446" s="2" t="s">
        <v>465</v>
      </c>
    </row>
    <row r="447" spans="3:3" x14ac:dyDescent="0.4">
      <c r="C447" s="2" t="s">
        <v>466</v>
      </c>
    </row>
    <row r="448" spans="3:3" x14ac:dyDescent="0.4">
      <c r="C448" s="2" t="s">
        <v>467</v>
      </c>
    </row>
    <row r="449" spans="3:3" x14ac:dyDescent="0.4">
      <c r="C449" s="2" t="s">
        <v>468</v>
      </c>
    </row>
    <row r="450" spans="3:3" x14ac:dyDescent="0.4">
      <c r="C450" s="2" t="s">
        <v>469</v>
      </c>
    </row>
    <row r="451" spans="3:3" x14ac:dyDescent="0.4">
      <c r="C451" s="2" t="s">
        <v>470</v>
      </c>
    </row>
    <row r="452" spans="3:3" x14ac:dyDescent="0.4">
      <c r="C452" s="2" t="s">
        <v>471</v>
      </c>
    </row>
    <row r="453" spans="3:3" x14ac:dyDescent="0.4">
      <c r="C453" s="2" t="s">
        <v>472</v>
      </c>
    </row>
    <row r="454" spans="3:3" x14ac:dyDescent="0.4">
      <c r="C454" s="2" t="s">
        <v>473</v>
      </c>
    </row>
    <row r="455" spans="3:3" x14ac:dyDescent="0.4">
      <c r="C455" s="2" t="s">
        <v>474</v>
      </c>
    </row>
    <row r="456" spans="3:3" x14ac:dyDescent="0.4">
      <c r="C456" s="2" t="s">
        <v>475</v>
      </c>
    </row>
    <row r="457" spans="3:3" x14ac:dyDescent="0.4">
      <c r="C457" s="2" t="s">
        <v>476</v>
      </c>
    </row>
    <row r="458" spans="3:3" x14ac:dyDescent="0.4">
      <c r="C458" s="2" t="s">
        <v>477</v>
      </c>
    </row>
    <row r="459" spans="3:3" x14ac:dyDescent="0.4">
      <c r="C459" s="2" t="s">
        <v>478</v>
      </c>
    </row>
    <row r="460" spans="3:3" x14ac:dyDescent="0.4">
      <c r="C460" s="2" t="s">
        <v>479</v>
      </c>
    </row>
    <row r="461" spans="3:3" x14ac:dyDescent="0.4">
      <c r="C461" s="2" t="s">
        <v>480</v>
      </c>
    </row>
    <row r="462" spans="3:3" x14ac:dyDescent="0.4">
      <c r="C462" s="2" t="s">
        <v>481</v>
      </c>
    </row>
    <row r="463" spans="3:3" x14ac:dyDescent="0.4">
      <c r="C463" s="2" t="s">
        <v>482</v>
      </c>
    </row>
    <row r="464" spans="3:3" x14ac:dyDescent="0.4">
      <c r="C464" s="2" t="s">
        <v>483</v>
      </c>
    </row>
    <row r="465" spans="3:8" x14ac:dyDescent="0.4">
      <c r="C465" s="2" t="s">
        <v>484</v>
      </c>
    </row>
    <row r="466" spans="3:8" x14ac:dyDescent="0.4">
      <c r="C466" s="2" t="s">
        <v>485</v>
      </c>
    </row>
    <row r="467" spans="3:8" x14ac:dyDescent="0.4">
      <c r="C467" s="2" t="s">
        <v>486</v>
      </c>
    </row>
    <row r="468" spans="3:8" x14ac:dyDescent="0.4">
      <c r="C468" s="2" t="s">
        <v>487</v>
      </c>
    </row>
    <row r="469" spans="3:8" x14ac:dyDescent="0.4">
      <c r="C469" s="2" t="s">
        <v>488</v>
      </c>
    </row>
    <row r="470" spans="3:8" x14ac:dyDescent="0.4">
      <c r="C470" s="2" t="s">
        <v>489</v>
      </c>
    </row>
    <row r="471" spans="3:8" x14ac:dyDescent="0.4">
      <c r="C471" s="2" t="s">
        <v>490</v>
      </c>
    </row>
    <row r="472" spans="3:8" x14ac:dyDescent="0.4">
      <c r="C472" s="2" t="s">
        <v>491</v>
      </c>
    </row>
    <row r="473" spans="3:8" x14ac:dyDescent="0.4">
      <c r="C473" s="2" t="s">
        <v>492</v>
      </c>
    </row>
    <row r="474" spans="3:8" x14ac:dyDescent="0.4">
      <c r="C474" s="2" t="s">
        <v>493</v>
      </c>
    </row>
    <row r="475" spans="3:8" x14ac:dyDescent="0.4">
      <c r="C475" s="2" t="s">
        <v>494</v>
      </c>
    </row>
    <row r="476" spans="3:8" x14ac:dyDescent="0.4">
      <c r="C476" s="2" t="s">
        <v>495</v>
      </c>
    </row>
    <row r="477" spans="3:8" x14ac:dyDescent="0.4">
      <c r="C477" s="2" t="s">
        <v>496</v>
      </c>
    </row>
    <row r="478" spans="3:8" x14ac:dyDescent="0.4">
      <c r="C478" s="2" t="s">
        <v>497</v>
      </c>
      <c r="H478" s="1"/>
    </row>
    <row r="479" spans="3:8" x14ac:dyDescent="0.4">
      <c r="C479" s="2" t="s">
        <v>498</v>
      </c>
      <c r="H479" s="1"/>
    </row>
    <row r="480" spans="3:8" x14ac:dyDescent="0.4">
      <c r="C480" s="2" t="s">
        <v>499</v>
      </c>
      <c r="H480" s="1"/>
    </row>
    <row r="481" spans="3:8" x14ac:dyDescent="0.4">
      <c r="C481" s="2" t="s">
        <v>500</v>
      </c>
      <c r="H481" s="1"/>
    </row>
    <row r="482" spans="3:8" x14ac:dyDescent="0.4">
      <c r="C482" s="2" t="s">
        <v>501</v>
      </c>
      <c r="H482" s="1"/>
    </row>
    <row r="483" spans="3:8" x14ac:dyDescent="0.4">
      <c r="C483" s="2" t="s">
        <v>502</v>
      </c>
      <c r="H483" s="1"/>
    </row>
    <row r="484" spans="3:8" x14ac:dyDescent="0.4">
      <c r="C484" s="2" t="s">
        <v>503</v>
      </c>
      <c r="H484" s="1"/>
    </row>
    <row r="485" spans="3:8" x14ac:dyDescent="0.4">
      <c r="C485" s="2" t="s">
        <v>504</v>
      </c>
      <c r="H485" s="1"/>
    </row>
    <row r="486" spans="3:8" x14ac:dyDescent="0.4">
      <c r="C486" s="2" t="s">
        <v>505</v>
      </c>
      <c r="H486" s="1"/>
    </row>
    <row r="487" spans="3:8" x14ac:dyDescent="0.4">
      <c r="C487" s="2" t="s">
        <v>506</v>
      </c>
      <c r="H487" s="1"/>
    </row>
    <row r="488" spans="3:8" x14ac:dyDescent="0.4">
      <c r="C488" s="2" t="s">
        <v>507</v>
      </c>
      <c r="H488" s="1"/>
    </row>
    <row r="489" spans="3:8" x14ac:dyDescent="0.4">
      <c r="C489" s="2" t="s">
        <v>508</v>
      </c>
      <c r="H489" s="1"/>
    </row>
    <row r="490" spans="3:8" x14ac:dyDescent="0.4">
      <c r="C490" s="2" t="s">
        <v>509</v>
      </c>
      <c r="H490" s="1"/>
    </row>
    <row r="491" spans="3:8" x14ac:dyDescent="0.4">
      <c r="C491" s="2" t="s">
        <v>510</v>
      </c>
      <c r="H491" s="1"/>
    </row>
    <row r="492" spans="3:8" x14ac:dyDescent="0.4">
      <c r="C492" s="2" t="s">
        <v>511</v>
      </c>
      <c r="H492" s="1"/>
    </row>
    <row r="493" spans="3:8" x14ac:dyDescent="0.4">
      <c r="C493" s="2" t="s">
        <v>512</v>
      </c>
      <c r="H493" s="1"/>
    </row>
    <row r="494" spans="3:8" x14ac:dyDescent="0.4">
      <c r="C494" s="2" t="s">
        <v>513</v>
      </c>
      <c r="H494" s="1"/>
    </row>
    <row r="495" spans="3:8" x14ac:dyDescent="0.4">
      <c r="C495" s="2" t="s">
        <v>514</v>
      </c>
      <c r="H495" s="1"/>
    </row>
    <row r="496" spans="3:8" x14ac:dyDescent="0.4">
      <c r="C496" s="2" t="s">
        <v>515</v>
      </c>
      <c r="H496" s="1"/>
    </row>
    <row r="497" spans="3:8" x14ac:dyDescent="0.4">
      <c r="C497" s="2" t="s">
        <v>516</v>
      </c>
      <c r="H497" s="1"/>
    </row>
    <row r="498" spans="3:8" x14ac:dyDescent="0.4">
      <c r="C498" s="2" t="s">
        <v>517</v>
      </c>
      <c r="H498" s="1"/>
    </row>
    <row r="499" spans="3:8" x14ac:dyDescent="0.4">
      <c r="C499" s="2" t="s">
        <v>518</v>
      </c>
      <c r="H499" s="1"/>
    </row>
    <row r="500" spans="3:8" x14ac:dyDescent="0.4">
      <c r="C500" s="2" t="s">
        <v>519</v>
      </c>
      <c r="H500" s="1"/>
    </row>
    <row r="501" spans="3:8" x14ac:dyDescent="0.4">
      <c r="C501" s="2" t="s">
        <v>520</v>
      </c>
      <c r="H501" s="1"/>
    </row>
    <row r="502" spans="3:8" x14ac:dyDescent="0.4">
      <c r="C502" s="2" t="s">
        <v>521</v>
      </c>
      <c r="H502" s="1"/>
    </row>
    <row r="503" spans="3:8" x14ac:dyDescent="0.4">
      <c r="C503" s="2" t="s">
        <v>522</v>
      </c>
      <c r="H503" s="1"/>
    </row>
    <row r="504" spans="3:8" x14ac:dyDescent="0.4">
      <c r="C504" s="2" t="s">
        <v>523</v>
      </c>
      <c r="H504" s="1"/>
    </row>
    <row r="505" spans="3:8" x14ac:dyDescent="0.4">
      <c r="C505" s="2" t="s">
        <v>524</v>
      </c>
      <c r="H505" s="1"/>
    </row>
    <row r="506" spans="3:8" x14ac:dyDescent="0.4">
      <c r="C506" s="2" t="s">
        <v>525</v>
      </c>
      <c r="H506" s="1"/>
    </row>
    <row r="507" spans="3:8" x14ac:dyDescent="0.4">
      <c r="C507" s="2" t="s">
        <v>526</v>
      </c>
      <c r="H507" s="1"/>
    </row>
    <row r="508" spans="3:8" x14ac:dyDescent="0.4">
      <c r="C508" s="2" t="s">
        <v>527</v>
      </c>
      <c r="H508" s="1"/>
    </row>
    <row r="509" spans="3:8" x14ac:dyDescent="0.4">
      <c r="C509" s="2" t="s">
        <v>528</v>
      </c>
      <c r="H509" s="1"/>
    </row>
    <row r="510" spans="3:8" x14ac:dyDescent="0.4">
      <c r="C510" s="2" t="s">
        <v>529</v>
      </c>
      <c r="H510" s="1"/>
    </row>
    <row r="511" spans="3:8" x14ac:dyDescent="0.4">
      <c r="C511" s="2" t="s">
        <v>530</v>
      </c>
      <c r="H511" s="1"/>
    </row>
    <row r="512" spans="3:8" x14ac:dyDescent="0.4">
      <c r="C512" s="2" t="s">
        <v>531</v>
      </c>
      <c r="H512" s="1"/>
    </row>
    <row r="513" spans="3:8" x14ac:dyDescent="0.4">
      <c r="C513" s="2" t="s">
        <v>532</v>
      </c>
      <c r="H513" s="1"/>
    </row>
    <row r="514" spans="3:8" x14ac:dyDescent="0.4">
      <c r="C514" s="2" t="s">
        <v>533</v>
      </c>
    </row>
    <row r="515" spans="3:8" x14ac:dyDescent="0.4">
      <c r="C515" s="2" t="s">
        <v>534</v>
      </c>
    </row>
    <row r="516" spans="3:8" x14ac:dyDescent="0.4">
      <c r="C516" s="2" t="s">
        <v>535</v>
      </c>
    </row>
    <row r="517" spans="3:8" x14ac:dyDescent="0.4">
      <c r="C517" s="2" t="s">
        <v>536</v>
      </c>
    </row>
    <row r="518" spans="3:8" x14ac:dyDescent="0.4">
      <c r="C518" s="2" t="s">
        <v>537</v>
      </c>
    </row>
    <row r="519" spans="3:8" x14ac:dyDescent="0.4">
      <c r="C519" s="2" t="s">
        <v>538</v>
      </c>
    </row>
    <row r="520" spans="3:8" x14ac:dyDescent="0.4">
      <c r="C520" s="2" t="s">
        <v>539</v>
      </c>
    </row>
    <row r="521" spans="3:8" x14ac:dyDescent="0.4">
      <c r="C521" s="2" t="s">
        <v>540</v>
      </c>
    </row>
    <row r="522" spans="3:8" x14ac:dyDescent="0.4">
      <c r="C522" s="2" t="s">
        <v>541</v>
      </c>
    </row>
    <row r="523" spans="3:8" x14ac:dyDescent="0.4">
      <c r="C523" s="2" t="s">
        <v>542</v>
      </c>
    </row>
    <row r="524" spans="3:8" x14ac:dyDescent="0.4">
      <c r="C524" s="2" t="s">
        <v>543</v>
      </c>
    </row>
    <row r="525" spans="3:8" x14ac:dyDescent="0.4">
      <c r="C525" s="2" t="s">
        <v>544</v>
      </c>
    </row>
    <row r="526" spans="3:8" x14ac:dyDescent="0.4">
      <c r="C526" s="2" t="s">
        <v>545</v>
      </c>
    </row>
    <row r="527" spans="3:8" x14ac:dyDescent="0.4">
      <c r="C527" s="2" t="s">
        <v>546</v>
      </c>
    </row>
    <row r="528" spans="3:8" x14ac:dyDescent="0.4">
      <c r="C528" s="2" t="s">
        <v>547</v>
      </c>
    </row>
    <row r="529" spans="3:3" x14ac:dyDescent="0.4">
      <c r="C529" s="2" t="s">
        <v>548</v>
      </c>
    </row>
    <row r="530" spans="3:3" x14ac:dyDescent="0.4">
      <c r="C530" s="2" t="s">
        <v>549</v>
      </c>
    </row>
    <row r="531" spans="3:3" x14ac:dyDescent="0.4">
      <c r="C531" s="2" t="s">
        <v>550</v>
      </c>
    </row>
    <row r="532" spans="3:3" x14ac:dyDescent="0.4">
      <c r="C532" s="2" t="s">
        <v>551</v>
      </c>
    </row>
    <row r="533" spans="3:3" ht="19.5" thickBot="1" x14ac:dyDescent="0.45">
      <c r="C533" s="4" t="s">
        <v>552</v>
      </c>
    </row>
  </sheetData>
  <sheetProtection algorithmName="SHA-512" hashValue="Tgib/juygHxmfQyyre9p4VIv1C3RpiyewKGe0zoo1u1M3Wgln5qK4Z6iJEsAh4B7Vp0gMWmeyEl3Ap1YdH0KXQ==" saltValue="zscLV1Jz2F8edAtspSNANA=="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FBA3-E9A3-44B6-8E1A-0A88BD472721}">
  <sheetPr codeName="Sheet9">
    <tabColor rgb="FFFFFF00"/>
  </sheetPr>
  <dimension ref="A1:F71"/>
  <sheetViews>
    <sheetView zoomScale="80" zoomScaleNormal="80" workbookViewId="0"/>
  </sheetViews>
  <sheetFormatPr defaultRowHeight="18.75" x14ac:dyDescent="0.4"/>
  <sheetData>
    <row r="1" spans="1:6" x14ac:dyDescent="0.4">
      <c r="A1" s="372" t="s">
        <v>893</v>
      </c>
      <c r="B1" s="150"/>
      <c r="C1" s="150"/>
      <c r="D1" s="150"/>
      <c r="E1" s="150"/>
      <c r="F1" s="150"/>
    </row>
    <row r="2" spans="1:6" x14ac:dyDescent="0.4">
      <c r="A2" s="372" t="s">
        <v>894</v>
      </c>
      <c r="B2" s="373" t="s">
        <v>895</v>
      </c>
      <c r="C2" s="373" t="s">
        <v>896</v>
      </c>
      <c r="D2" s="373" t="s">
        <v>897</v>
      </c>
      <c r="E2" s="374" t="s">
        <v>898</v>
      </c>
      <c r="F2" s="375"/>
    </row>
    <row r="3" spans="1:6" x14ac:dyDescent="0.4">
      <c r="A3" s="376" t="s">
        <v>606</v>
      </c>
      <c r="B3" s="377"/>
      <c r="C3" s="377"/>
      <c r="D3" s="378" t="s">
        <v>765</v>
      </c>
      <c r="E3" s="379">
        <v>4.44E-4</v>
      </c>
      <c r="F3" s="375"/>
    </row>
    <row r="4" spans="1:6" x14ac:dyDescent="0.4">
      <c r="A4" s="380" t="s">
        <v>899</v>
      </c>
      <c r="B4" s="150" t="s">
        <v>900</v>
      </c>
      <c r="C4" s="150" t="s">
        <v>677</v>
      </c>
      <c r="D4" s="375">
        <v>28.7</v>
      </c>
      <c r="E4" s="381">
        <v>8.9099999999999999E-2</v>
      </c>
      <c r="F4" s="150"/>
    </row>
    <row r="5" spans="1:6" x14ac:dyDescent="0.4">
      <c r="A5" s="380" t="s">
        <v>901</v>
      </c>
      <c r="B5" s="150" t="s">
        <v>900</v>
      </c>
      <c r="C5" s="150" t="s">
        <v>677</v>
      </c>
      <c r="D5" s="375">
        <v>24.2</v>
      </c>
      <c r="E5" s="381">
        <v>8.8700000000000001E-2</v>
      </c>
      <c r="F5" s="150"/>
    </row>
    <row r="6" spans="1:6" x14ac:dyDescent="0.4">
      <c r="A6" s="380" t="s">
        <v>902</v>
      </c>
      <c r="B6" s="150" t="s">
        <v>900</v>
      </c>
      <c r="C6" s="150" t="s">
        <v>677</v>
      </c>
      <c r="D6" s="375">
        <v>26.1</v>
      </c>
      <c r="E6" s="381">
        <v>8.9099999999999999E-2</v>
      </c>
      <c r="F6" s="150"/>
    </row>
    <row r="7" spans="1:6" x14ac:dyDescent="0.4">
      <c r="A7" s="380" t="s">
        <v>903</v>
      </c>
      <c r="B7" s="150" t="s">
        <v>900</v>
      </c>
      <c r="C7" s="150" t="s">
        <v>677</v>
      </c>
      <c r="D7" s="375">
        <v>27.8</v>
      </c>
      <c r="E7" s="381">
        <v>9.5000000000000001E-2</v>
      </c>
      <c r="F7" s="150"/>
    </row>
    <row r="8" spans="1:6" x14ac:dyDescent="0.4">
      <c r="A8" s="380" t="s">
        <v>611</v>
      </c>
      <c r="B8" s="150" t="s">
        <v>900</v>
      </c>
      <c r="C8" s="150" t="s">
        <v>677</v>
      </c>
      <c r="D8" s="375">
        <v>29</v>
      </c>
      <c r="E8" s="381">
        <v>0.11</v>
      </c>
      <c r="F8" s="150"/>
    </row>
    <row r="9" spans="1:6" x14ac:dyDescent="0.4">
      <c r="A9" s="380" t="s">
        <v>612</v>
      </c>
      <c r="B9" s="150" t="s">
        <v>904</v>
      </c>
      <c r="C9" s="150" t="s">
        <v>679</v>
      </c>
      <c r="D9" s="375">
        <v>38.299999999999997</v>
      </c>
      <c r="E9" s="381">
        <v>6.9699999999999998E-2</v>
      </c>
      <c r="F9" s="150"/>
    </row>
    <row r="10" spans="1:6" x14ac:dyDescent="0.4">
      <c r="A10" s="380" t="s">
        <v>613</v>
      </c>
      <c r="B10" s="150" t="s">
        <v>904</v>
      </c>
      <c r="C10" s="150" t="s">
        <v>679</v>
      </c>
      <c r="D10" s="375">
        <v>33.4</v>
      </c>
      <c r="E10" s="381">
        <v>6.8599999999999994E-2</v>
      </c>
      <c r="F10" s="150"/>
    </row>
    <row r="11" spans="1:6" x14ac:dyDescent="0.4">
      <c r="A11" s="380" t="s">
        <v>614</v>
      </c>
      <c r="B11" s="150" t="s">
        <v>904</v>
      </c>
      <c r="C11" s="150" t="s">
        <v>679</v>
      </c>
      <c r="D11" s="375">
        <v>33.299999999999997</v>
      </c>
      <c r="E11" s="381">
        <v>6.8199999999999997E-2</v>
      </c>
      <c r="F11" s="150"/>
    </row>
    <row r="12" spans="1:6" x14ac:dyDescent="0.4">
      <c r="A12" s="382" t="s">
        <v>615</v>
      </c>
      <c r="B12" s="150" t="s">
        <v>904</v>
      </c>
      <c r="C12" s="150" t="s">
        <v>679</v>
      </c>
      <c r="D12" s="375">
        <v>36.299999999999997</v>
      </c>
      <c r="E12" s="381">
        <v>6.8199999999999997E-2</v>
      </c>
      <c r="F12" s="150"/>
    </row>
    <row r="13" spans="1:6" x14ac:dyDescent="0.4">
      <c r="A13" s="380" t="s">
        <v>616</v>
      </c>
      <c r="B13" s="150" t="s">
        <v>904</v>
      </c>
      <c r="C13" s="150" t="s">
        <v>679</v>
      </c>
      <c r="D13" s="375">
        <v>36.5</v>
      </c>
      <c r="E13" s="381">
        <v>6.8599999999999994E-2</v>
      </c>
      <c r="F13" s="150"/>
    </row>
    <row r="14" spans="1:6" x14ac:dyDescent="0.4">
      <c r="A14" s="380" t="s">
        <v>617</v>
      </c>
      <c r="B14" s="150" t="s">
        <v>904</v>
      </c>
      <c r="C14" s="150" t="s">
        <v>679</v>
      </c>
      <c r="D14" s="375">
        <v>38</v>
      </c>
      <c r="E14" s="381">
        <v>6.8900000000000003E-2</v>
      </c>
      <c r="F14" s="150"/>
    </row>
    <row r="15" spans="1:6" x14ac:dyDescent="0.4">
      <c r="A15" s="380" t="s">
        <v>618</v>
      </c>
      <c r="B15" s="150" t="s">
        <v>904</v>
      </c>
      <c r="C15" s="150" t="s">
        <v>679</v>
      </c>
      <c r="D15" s="375">
        <v>38.9</v>
      </c>
      <c r="E15" s="381">
        <v>7.0800000000000002E-2</v>
      </c>
      <c r="F15" s="150"/>
    </row>
    <row r="16" spans="1:6" x14ac:dyDescent="0.4">
      <c r="A16" s="380" t="s">
        <v>619</v>
      </c>
      <c r="B16" s="150" t="s">
        <v>904</v>
      </c>
      <c r="C16" s="150" t="s">
        <v>679</v>
      </c>
      <c r="D16" s="375">
        <v>40.4</v>
      </c>
      <c r="E16" s="381">
        <v>7.3300000000000004E-2</v>
      </c>
      <c r="F16" s="150"/>
    </row>
    <row r="17" spans="1:6" x14ac:dyDescent="0.4">
      <c r="A17" s="380" t="s">
        <v>620</v>
      </c>
      <c r="B17" s="150" t="s">
        <v>904</v>
      </c>
      <c r="C17" s="150" t="s">
        <v>679</v>
      </c>
      <c r="D17" s="375">
        <v>41.8</v>
      </c>
      <c r="E17" s="381">
        <v>7.4099999999999999E-2</v>
      </c>
      <c r="F17" s="150"/>
    </row>
    <row r="18" spans="1:6" x14ac:dyDescent="0.4">
      <c r="A18" s="380" t="s">
        <v>905</v>
      </c>
      <c r="B18" s="150" t="s">
        <v>904</v>
      </c>
      <c r="C18" s="150" t="s">
        <v>679</v>
      </c>
      <c r="D18" s="375">
        <v>40.200000000000003</v>
      </c>
      <c r="E18" s="381">
        <v>7.2999999999999995E-2</v>
      </c>
      <c r="F18" s="150"/>
    </row>
    <row r="19" spans="1:6" x14ac:dyDescent="0.4">
      <c r="A19" s="380" t="s">
        <v>622</v>
      </c>
      <c r="B19" s="150" t="s">
        <v>900</v>
      </c>
      <c r="C19" s="150" t="s">
        <v>677</v>
      </c>
      <c r="D19" s="375">
        <v>33.299999999999997</v>
      </c>
      <c r="E19" s="381">
        <v>8.9800000000000005E-2</v>
      </c>
      <c r="F19" s="150"/>
    </row>
    <row r="20" spans="1:6" x14ac:dyDescent="0.4">
      <c r="A20" s="380" t="s">
        <v>623</v>
      </c>
      <c r="B20" s="150" t="s">
        <v>906</v>
      </c>
      <c r="C20" s="150" t="s">
        <v>677</v>
      </c>
      <c r="D20" s="375">
        <v>50.1</v>
      </c>
      <c r="E20" s="381">
        <v>6.0100000000000001E-2</v>
      </c>
      <c r="F20" s="150"/>
    </row>
    <row r="21" spans="1:6" x14ac:dyDescent="0.4">
      <c r="A21" s="380" t="s">
        <v>624</v>
      </c>
      <c r="B21" s="150" t="s">
        <v>906</v>
      </c>
      <c r="C21" s="150" t="s">
        <v>907</v>
      </c>
      <c r="D21" s="375">
        <v>42.4</v>
      </c>
      <c r="E21" s="381">
        <v>5.0999999999999997E-2</v>
      </c>
      <c r="F21" s="150"/>
    </row>
    <row r="22" spans="1:6" x14ac:dyDescent="0.4">
      <c r="A22" s="380" t="s">
        <v>625</v>
      </c>
      <c r="B22" s="150" t="s">
        <v>906</v>
      </c>
      <c r="C22" s="150" t="s">
        <v>677</v>
      </c>
      <c r="D22" s="375">
        <v>54.7</v>
      </c>
      <c r="E22" s="381">
        <v>5.0999999999999997E-2</v>
      </c>
      <c r="F22" s="150"/>
    </row>
    <row r="23" spans="1:6" x14ac:dyDescent="0.4">
      <c r="A23" s="380" t="s">
        <v>626</v>
      </c>
      <c r="B23" s="150" t="s">
        <v>906</v>
      </c>
      <c r="C23" s="150" t="s">
        <v>907</v>
      </c>
      <c r="D23" s="375" t="s">
        <v>908</v>
      </c>
      <c r="E23" s="381">
        <v>5.1299999999999998E-2</v>
      </c>
      <c r="F23" s="150"/>
    </row>
    <row r="24" spans="1:6" x14ac:dyDescent="0.4">
      <c r="A24" s="380" t="s">
        <v>627</v>
      </c>
      <c r="B24" s="150" t="s">
        <v>900</v>
      </c>
      <c r="C24" s="150" t="s">
        <v>677</v>
      </c>
      <c r="D24" s="375">
        <v>37.299999999999997</v>
      </c>
      <c r="E24" s="381">
        <v>7.6600000000000001E-2</v>
      </c>
      <c r="F24" s="150"/>
    </row>
    <row r="25" spans="1:6" x14ac:dyDescent="0.4">
      <c r="A25" s="380" t="s">
        <v>628</v>
      </c>
      <c r="B25" s="150" t="s">
        <v>900</v>
      </c>
      <c r="C25" s="150" t="s">
        <v>677</v>
      </c>
      <c r="D25" s="375">
        <v>40</v>
      </c>
      <c r="E25" s="381">
        <v>7.6300000000000007E-2</v>
      </c>
      <c r="F25" s="150"/>
    </row>
    <row r="26" spans="1:6" x14ac:dyDescent="0.4">
      <c r="A26" s="380" t="s">
        <v>629</v>
      </c>
      <c r="B26" s="150" t="s">
        <v>904</v>
      </c>
      <c r="C26" s="150" t="s">
        <v>679</v>
      </c>
      <c r="D26" s="375">
        <v>34.799999999999997</v>
      </c>
      <c r="E26" s="381">
        <v>6.6699999999999995E-2</v>
      </c>
      <c r="F26" s="150"/>
    </row>
    <row r="27" spans="1:6" x14ac:dyDescent="0.4">
      <c r="A27" s="380" t="s">
        <v>909</v>
      </c>
      <c r="B27" s="150" t="s">
        <v>906</v>
      </c>
      <c r="C27" s="150" t="s">
        <v>907</v>
      </c>
      <c r="D27" s="375">
        <v>51</v>
      </c>
      <c r="E27" s="381">
        <v>5.28E-2</v>
      </c>
      <c r="F27" s="150"/>
    </row>
    <row r="28" spans="1:6" x14ac:dyDescent="0.4">
      <c r="A28" s="380" t="s">
        <v>631</v>
      </c>
      <c r="B28" s="150" t="s">
        <v>906</v>
      </c>
      <c r="C28" s="150" t="s">
        <v>907</v>
      </c>
      <c r="D28" s="375">
        <v>20.3</v>
      </c>
      <c r="E28" s="381">
        <v>0.04</v>
      </c>
      <c r="F28" s="150"/>
    </row>
    <row r="29" spans="1:6" x14ac:dyDescent="0.4">
      <c r="A29" s="380" t="s">
        <v>632</v>
      </c>
      <c r="B29" s="150" t="s">
        <v>906</v>
      </c>
      <c r="C29" s="150" t="s">
        <v>907</v>
      </c>
      <c r="D29" s="375">
        <v>3.57</v>
      </c>
      <c r="E29" s="381">
        <v>9.64E-2</v>
      </c>
      <c r="F29" s="150"/>
    </row>
    <row r="30" spans="1:6" x14ac:dyDescent="0.4">
      <c r="A30" s="380" t="s">
        <v>633</v>
      </c>
      <c r="B30" s="150" t="s">
        <v>906</v>
      </c>
      <c r="C30" s="150" t="s">
        <v>907</v>
      </c>
      <c r="D30" s="375">
        <v>8.33</v>
      </c>
      <c r="E30" s="381">
        <v>0.154</v>
      </c>
      <c r="F30" s="150"/>
    </row>
    <row r="31" spans="1:6" x14ac:dyDescent="0.4">
      <c r="A31" s="380" t="s">
        <v>634</v>
      </c>
      <c r="B31" s="150"/>
      <c r="C31" s="150"/>
      <c r="D31" s="378" t="s">
        <v>765</v>
      </c>
      <c r="E31" s="383">
        <v>0.06</v>
      </c>
      <c r="F31" s="150"/>
    </row>
    <row r="32" spans="1:6" x14ac:dyDescent="0.4">
      <c r="A32" s="380" t="s">
        <v>635</v>
      </c>
      <c r="B32" s="150"/>
      <c r="C32" s="150"/>
      <c r="D32" s="378" t="s">
        <v>690</v>
      </c>
      <c r="E32" s="383">
        <v>5.7000000000000002E-2</v>
      </c>
      <c r="F32" s="150"/>
    </row>
    <row r="33" spans="1:6" x14ac:dyDescent="0.4">
      <c r="A33" s="380" t="s">
        <v>636</v>
      </c>
      <c r="B33" s="150"/>
      <c r="C33" s="150"/>
      <c r="D33" s="378" t="s">
        <v>765</v>
      </c>
      <c r="E33" s="383">
        <v>5.7000000000000002E-2</v>
      </c>
      <c r="F33" s="150"/>
    </row>
    <row r="34" spans="1:6" x14ac:dyDescent="0.4">
      <c r="A34" s="380" t="s">
        <v>637</v>
      </c>
      <c r="B34" s="150"/>
      <c r="C34" s="150"/>
      <c r="D34" s="378" t="s">
        <v>765</v>
      </c>
      <c r="E34" s="383">
        <v>5.7000000000000002E-2</v>
      </c>
      <c r="F34" s="150"/>
    </row>
    <row r="35" spans="1:6" x14ac:dyDescent="0.4">
      <c r="A35" s="380" t="s">
        <v>638</v>
      </c>
      <c r="B35" s="150"/>
      <c r="C35" s="150"/>
      <c r="D35" s="378" t="s">
        <v>765</v>
      </c>
      <c r="E35" s="384" t="s">
        <v>765</v>
      </c>
      <c r="F35" s="150"/>
    </row>
    <row r="36" spans="1:6" x14ac:dyDescent="0.4">
      <c r="A36" s="380" t="s">
        <v>639</v>
      </c>
      <c r="B36" s="150"/>
      <c r="C36" s="150"/>
      <c r="D36" s="378" t="s">
        <v>765</v>
      </c>
      <c r="E36" s="384" t="s">
        <v>765</v>
      </c>
      <c r="F36" s="150"/>
    </row>
    <row r="37" spans="1:6" x14ac:dyDescent="0.4">
      <c r="A37" s="380" t="s">
        <v>640</v>
      </c>
      <c r="B37" s="150"/>
      <c r="C37" s="150"/>
      <c r="D37" s="378" t="s">
        <v>765</v>
      </c>
      <c r="E37" s="384" t="s">
        <v>765</v>
      </c>
      <c r="F37" s="150"/>
    </row>
    <row r="38" spans="1:6" x14ac:dyDescent="0.4">
      <c r="A38" s="380" t="s">
        <v>641</v>
      </c>
      <c r="B38" s="150"/>
      <c r="C38" s="150"/>
      <c r="D38" s="378" t="s">
        <v>765</v>
      </c>
      <c r="E38" s="384" t="s">
        <v>765</v>
      </c>
      <c r="F38" s="150"/>
    </row>
    <row r="39" spans="1:6" x14ac:dyDescent="0.4">
      <c r="A39" s="380" t="s">
        <v>642</v>
      </c>
      <c r="B39" s="150"/>
      <c r="C39" s="150"/>
      <c r="D39" s="378" t="s">
        <v>765</v>
      </c>
      <c r="E39" s="383">
        <v>2.92</v>
      </c>
      <c r="F39" s="150"/>
    </row>
    <row r="40" spans="1:6" x14ac:dyDescent="0.4">
      <c r="A40" s="380" t="s">
        <v>643</v>
      </c>
      <c r="B40" s="150"/>
      <c r="C40" s="150"/>
      <c r="D40" s="378" t="s">
        <v>765</v>
      </c>
      <c r="E40" s="383">
        <v>2.29</v>
      </c>
      <c r="F40" s="150"/>
    </row>
    <row r="41" spans="1:6" x14ac:dyDescent="0.4">
      <c r="A41" s="380" t="s">
        <v>644</v>
      </c>
      <c r="B41" s="150"/>
      <c r="C41" s="150"/>
      <c r="D41" s="378" t="s">
        <v>765</v>
      </c>
      <c r="E41" s="383">
        <v>1.72</v>
      </c>
      <c r="F41" s="150"/>
    </row>
    <row r="42" spans="1:6" x14ac:dyDescent="0.4">
      <c r="A42" s="380" t="s">
        <v>645</v>
      </c>
      <c r="B42" s="150"/>
      <c r="C42" s="150"/>
      <c r="D42" s="378" t="s">
        <v>765</v>
      </c>
      <c r="E42" s="383">
        <v>2.5499999999999998</v>
      </c>
      <c r="F42" s="150"/>
    </row>
    <row r="43" spans="1:6" x14ac:dyDescent="0.4">
      <c r="A43" s="380" t="s">
        <v>646</v>
      </c>
      <c r="B43" s="150"/>
      <c r="C43" s="150"/>
      <c r="D43" s="378" t="s">
        <v>765</v>
      </c>
      <c r="E43" s="383">
        <v>2.77</v>
      </c>
      <c r="F43" s="150"/>
    </row>
    <row r="44" spans="1:6" x14ac:dyDescent="0.4">
      <c r="A44" s="380" t="s">
        <v>647</v>
      </c>
      <c r="B44" s="150"/>
      <c r="C44" s="150"/>
      <c r="D44" s="378" t="s">
        <v>765</v>
      </c>
      <c r="E44" s="383">
        <v>2.63</v>
      </c>
      <c r="F44" s="150"/>
    </row>
    <row r="45" spans="1:6" x14ac:dyDescent="0.4">
      <c r="A45" s="380" t="s">
        <v>648</v>
      </c>
      <c r="B45" s="150"/>
      <c r="C45" s="150"/>
      <c r="D45" s="378" t="s">
        <v>765</v>
      </c>
      <c r="E45" s="383">
        <v>2.62</v>
      </c>
      <c r="F45" s="150"/>
    </row>
    <row r="46" spans="1:6" x14ac:dyDescent="0.4">
      <c r="A46" s="380" t="s">
        <v>649</v>
      </c>
      <c r="B46" s="150"/>
      <c r="C46" s="150"/>
      <c r="D46" s="378" t="s">
        <v>765</v>
      </c>
      <c r="E46" s="383">
        <v>1.57</v>
      </c>
      <c r="F46" s="150"/>
    </row>
    <row r="47" spans="1:6" x14ac:dyDescent="0.4">
      <c r="A47" s="380" t="s">
        <v>650</v>
      </c>
      <c r="B47" s="150"/>
      <c r="C47" s="150"/>
      <c r="D47" s="378" t="s">
        <v>765</v>
      </c>
      <c r="E47" s="383">
        <v>0.77500000000000002</v>
      </c>
      <c r="F47" s="150"/>
    </row>
    <row r="48" spans="1:6" x14ac:dyDescent="0.4">
      <c r="A48" s="380" t="s">
        <v>651</v>
      </c>
      <c r="B48" s="150"/>
      <c r="C48" s="150"/>
      <c r="D48" s="378" t="s">
        <v>765</v>
      </c>
      <c r="E48" s="383">
        <v>0.502</v>
      </c>
      <c r="F48" s="150"/>
    </row>
    <row r="49" spans="1:6" x14ac:dyDescent="0.4">
      <c r="A49" s="380" t="s">
        <v>723</v>
      </c>
      <c r="B49" s="150"/>
      <c r="C49" s="150"/>
      <c r="D49" s="378" t="s">
        <v>765</v>
      </c>
      <c r="E49" s="383">
        <v>0.42799999999999999</v>
      </c>
      <c r="F49" s="150"/>
    </row>
    <row r="50" spans="1:6" x14ac:dyDescent="0.4">
      <c r="A50" s="380" t="s">
        <v>724</v>
      </c>
      <c r="B50" s="150"/>
      <c r="C50" s="150"/>
      <c r="D50" s="378" t="s">
        <v>765</v>
      </c>
      <c r="E50" s="383">
        <v>0.44900000000000001</v>
      </c>
      <c r="F50" s="150"/>
    </row>
    <row r="51" spans="1:6" x14ac:dyDescent="0.4">
      <c r="A51" s="380" t="s">
        <v>725</v>
      </c>
      <c r="B51" s="150"/>
      <c r="C51" s="150"/>
      <c r="D51" s="378" t="s">
        <v>765</v>
      </c>
      <c r="E51" s="383">
        <v>0.44</v>
      </c>
      <c r="F51" s="150"/>
    </row>
    <row r="52" spans="1:6" x14ac:dyDescent="0.4">
      <c r="A52" s="380" t="s">
        <v>726</v>
      </c>
      <c r="B52" s="150"/>
      <c r="C52" s="150"/>
      <c r="D52" s="378" t="s">
        <v>765</v>
      </c>
      <c r="E52" s="383">
        <v>0.47099999999999997</v>
      </c>
      <c r="F52" s="150"/>
    </row>
    <row r="53" spans="1:6" x14ac:dyDescent="0.4">
      <c r="A53" s="380" t="s">
        <v>652</v>
      </c>
      <c r="B53" s="150"/>
      <c r="C53" s="150"/>
      <c r="D53" s="378" t="s">
        <v>765</v>
      </c>
      <c r="E53" s="383">
        <v>1</v>
      </c>
      <c r="F53" s="150"/>
    </row>
    <row r="54" spans="1:6" x14ac:dyDescent="0.4">
      <c r="A54" s="380" t="s">
        <v>653</v>
      </c>
      <c r="B54" s="150"/>
      <c r="C54" s="150"/>
      <c r="D54" s="378" t="s">
        <v>765</v>
      </c>
      <c r="E54" s="383">
        <v>0.41499999999999998</v>
      </c>
      <c r="F54" s="150"/>
    </row>
    <row r="55" spans="1:6" x14ac:dyDescent="0.4">
      <c r="A55" s="380" t="s">
        <v>694</v>
      </c>
      <c r="B55" s="150"/>
      <c r="C55" s="150"/>
      <c r="D55" s="378" t="s">
        <v>765</v>
      </c>
      <c r="E55" s="383">
        <v>2.2999999999999998</v>
      </c>
      <c r="F55" s="150"/>
    </row>
    <row r="56" spans="1:6" x14ac:dyDescent="0.4">
      <c r="A56" s="380" t="s">
        <v>695</v>
      </c>
      <c r="B56" s="150"/>
      <c r="C56" s="150"/>
      <c r="D56" s="378" t="s">
        <v>765</v>
      </c>
      <c r="E56" s="383">
        <v>2.2999999999999998</v>
      </c>
      <c r="F56" s="150"/>
    </row>
    <row r="57" spans="1:6" x14ac:dyDescent="0.4">
      <c r="A57" s="380" t="s">
        <v>696</v>
      </c>
      <c r="B57" s="150"/>
      <c r="C57" s="150"/>
      <c r="D57" s="378" t="s">
        <v>765</v>
      </c>
      <c r="E57" s="383">
        <v>3</v>
      </c>
      <c r="F57" s="150"/>
    </row>
    <row r="58" spans="1:6" x14ac:dyDescent="0.4">
      <c r="A58" s="380" t="s">
        <v>697</v>
      </c>
      <c r="B58" s="150"/>
      <c r="C58" s="150"/>
      <c r="D58" s="378" t="s">
        <v>765</v>
      </c>
      <c r="E58" s="383">
        <v>3</v>
      </c>
      <c r="F58" s="150"/>
    </row>
    <row r="59" spans="1:6" x14ac:dyDescent="0.4">
      <c r="A59" s="380" t="s">
        <v>698</v>
      </c>
      <c r="B59" s="150"/>
      <c r="C59" s="150"/>
      <c r="D59" s="378" t="s">
        <v>765</v>
      </c>
      <c r="E59" s="383">
        <v>2.8</v>
      </c>
      <c r="F59" s="150"/>
    </row>
    <row r="60" spans="1:6" x14ac:dyDescent="0.4">
      <c r="A60" s="380" t="s">
        <v>699</v>
      </c>
      <c r="B60" s="150"/>
      <c r="C60" s="150"/>
      <c r="D60" s="378" t="s">
        <v>765</v>
      </c>
      <c r="E60" s="383">
        <v>2.2000000000000002</v>
      </c>
      <c r="F60" s="150"/>
    </row>
    <row r="61" spans="1:6" x14ac:dyDescent="0.4">
      <c r="A61" s="380" t="s">
        <v>700</v>
      </c>
      <c r="B61" s="150"/>
      <c r="C61" s="150"/>
      <c r="D61" s="378" t="s">
        <v>765</v>
      </c>
      <c r="E61" s="383">
        <v>0.81</v>
      </c>
      <c r="F61" s="150"/>
    </row>
    <row r="62" spans="1:6" x14ac:dyDescent="0.4">
      <c r="A62" s="380" t="s">
        <v>701</v>
      </c>
      <c r="B62" s="150"/>
      <c r="C62" s="150"/>
      <c r="D62" s="378" t="s">
        <v>765</v>
      </c>
      <c r="E62" s="383">
        <v>2.2999999999999998</v>
      </c>
      <c r="F62" s="150"/>
    </row>
    <row r="63" spans="1:6" x14ac:dyDescent="0.4">
      <c r="A63" s="380" t="s">
        <v>703</v>
      </c>
      <c r="B63" s="150"/>
      <c r="C63" s="150"/>
      <c r="D63" s="378" t="s">
        <v>765</v>
      </c>
      <c r="E63" s="383">
        <v>2.2999999999999998</v>
      </c>
      <c r="F63" s="150"/>
    </row>
    <row r="64" spans="1:6" x14ac:dyDescent="0.4">
      <c r="A64" s="380" t="s">
        <v>721</v>
      </c>
      <c r="B64" s="150"/>
      <c r="C64" s="150"/>
      <c r="D64" s="378" t="s">
        <v>765</v>
      </c>
      <c r="E64" s="383">
        <v>0.76</v>
      </c>
      <c r="F64" s="150"/>
    </row>
    <row r="65" spans="1:6" x14ac:dyDescent="0.4">
      <c r="A65" s="380" t="s">
        <v>722</v>
      </c>
      <c r="B65" s="150"/>
      <c r="C65" s="150"/>
      <c r="D65" s="378" t="s">
        <v>765</v>
      </c>
      <c r="E65" s="383">
        <v>1.1000000000000001</v>
      </c>
      <c r="F65" s="150"/>
    </row>
    <row r="66" spans="1:6" x14ac:dyDescent="0.4">
      <c r="A66" s="380" t="s">
        <v>654</v>
      </c>
      <c r="B66" s="150"/>
      <c r="C66" s="150"/>
      <c r="D66" s="378" t="s">
        <v>765</v>
      </c>
      <c r="E66" s="383">
        <v>1.4E-2</v>
      </c>
      <c r="F66" s="150"/>
    </row>
    <row r="67" spans="1:6" x14ac:dyDescent="0.4">
      <c r="A67" s="380" t="s">
        <v>655</v>
      </c>
      <c r="B67" s="150"/>
      <c r="C67" s="150"/>
      <c r="D67" s="378" t="s">
        <v>765</v>
      </c>
      <c r="E67" s="383">
        <v>3.4</v>
      </c>
      <c r="F67" s="150"/>
    </row>
    <row r="68" spans="1:6" x14ac:dyDescent="0.4">
      <c r="A68" s="380" t="s">
        <v>656</v>
      </c>
      <c r="B68" s="150"/>
      <c r="C68" s="150"/>
      <c r="D68" s="378" t="s">
        <v>765</v>
      </c>
      <c r="E68" s="383">
        <v>5.0000000000000001E-3</v>
      </c>
      <c r="F68" s="150"/>
    </row>
    <row r="69" spans="1:6" x14ac:dyDescent="0.4">
      <c r="A69" s="380" t="s">
        <v>748</v>
      </c>
      <c r="B69" s="150"/>
      <c r="C69" s="150"/>
      <c r="D69" s="378" t="s">
        <v>765</v>
      </c>
      <c r="E69" s="383">
        <v>1</v>
      </c>
      <c r="F69" s="150"/>
    </row>
    <row r="70" spans="1:6" x14ac:dyDescent="0.4">
      <c r="A70" s="385" t="s">
        <v>657</v>
      </c>
      <c r="B70" s="386"/>
      <c r="C70" s="386"/>
      <c r="D70" s="387" t="s">
        <v>765</v>
      </c>
      <c r="E70" s="388" t="s">
        <v>765</v>
      </c>
      <c r="F70" s="150"/>
    </row>
    <row r="71" spans="1:6" x14ac:dyDescent="0.4">
      <c r="A71" s="150"/>
      <c r="B71" s="150"/>
      <c r="C71" s="150"/>
      <c r="D71" s="150"/>
      <c r="E71" s="150"/>
      <c r="F71" s="150"/>
    </row>
  </sheetData>
  <sheetProtection algorithmName="SHA-512" hashValue="ucAd0uGbc9ytXRO2nP2fjHZkLl7SdBgRr7w5pacrKRQqoxUgiJoIP3F0paCmeuYSEVrECJV0NsSjK97+7gGf+w==" saltValue="MCdF8HINf1+9WowelWlZSA=="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75" defaultRowHeight="12" x14ac:dyDescent="0.4"/>
  <cols>
    <col min="1" max="79" width="2.25" style="5" customWidth="1"/>
    <col min="80" max="80" width="8.75" style="5" customWidth="1"/>
    <col min="81" max="81" width="8.75" style="5" hidden="1" customWidth="1"/>
    <col min="82" max="83" width="8.75" style="5" customWidth="1"/>
    <col min="84" max="16384" width="8.75" style="5"/>
  </cols>
  <sheetData>
    <row r="1" spans="1:81" ht="12" customHeight="1" thickBot="1" x14ac:dyDescent="0.45">
      <c r="CC1" s="26" t="s">
        <v>755</v>
      </c>
    </row>
    <row r="2" spans="1:81" ht="21" customHeight="1" thickBot="1" x14ac:dyDescent="0.45">
      <c r="B2" s="27" t="s">
        <v>0</v>
      </c>
      <c r="D2" s="393"/>
      <c r="E2" s="394"/>
      <c r="F2" s="394"/>
      <c r="G2" s="394"/>
      <c r="H2" s="394"/>
      <c r="I2" s="394"/>
      <c r="J2" s="394"/>
      <c r="K2" s="394"/>
      <c r="L2" s="395"/>
      <c r="AC2" s="28" t="s">
        <v>756</v>
      </c>
      <c r="AD2" s="396"/>
      <c r="AE2" s="397"/>
      <c r="AF2" s="397"/>
      <c r="AG2" s="397"/>
      <c r="AH2" s="397"/>
      <c r="AI2" s="397"/>
      <c r="AJ2" s="398"/>
      <c r="CC2" s="29" t="b">
        <v>0</v>
      </c>
    </row>
    <row r="3" spans="1:81" ht="12" customHeight="1" x14ac:dyDescent="0.4">
      <c r="A3" s="187"/>
      <c r="B3" s="188"/>
      <c r="C3" s="189"/>
      <c r="D3" s="190"/>
      <c r="E3" s="190"/>
      <c r="F3" s="190"/>
      <c r="G3" s="190"/>
      <c r="H3" s="190"/>
      <c r="I3" s="190"/>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row>
    <row r="4" spans="1:81" ht="12" customHeight="1" x14ac:dyDescent="0.4">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CC4" s="40"/>
    </row>
    <row r="5" spans="1:81" ht="12" customHeight="1" x14ac:dyDescent="0.4">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CC5" s="40"/>
    </row>
    <row r="6" spans="1:81" ht="12" customHeight="1" x14ac:dyDescent="0.4">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row>
    <row r="7" spans="1:81" ht="12" customHeight="1" x14ac:dyDescent="0.4">
      <c r="A7" s="187"/>
      <c r="B7" s="399" t="s">
        <v>911</v>
      </c>
      <c r="C7" s="400"/>
      <c r="D7" s="400"/>
      <c r="E7" s="400"/>
      <c r="F7" s="400"/>
      <c r="G7" s="400"/>
      <c r="H7" s="400"/>
      <c r="I7" s="400"/>
      <c r="J7" s="400"/>
      <c r="K7" s="400"/>
      <c r="L7" s="400"/>
      <c r="M7" s="400"/>
      <c r="N7" s="400"/>
      <c r="O7" s="400"/>
      <c r="P7" s="400"/>
      <c r="Q7" s="400"/>
      <c r="R7" s="400"/>
      <c r="S7" s="400"/>
      <c r="T7" s="400"/>
      <c r="U7" s="400"/>
      <c r="V7" s="400"/>
      <c r="W7" s="400"/>
      <c r="X7" s="400"/>
      <c r="Y7" s="400"/>
      <c r="Z7" s="400"/>
      <c r="AA7" s="400"/>
      <c r="AB7" s="400"/>
      <c r="AC7" s="400"/>
      <c r="AD7" s="400"/>
      <c r="AE7" s="400"/>
      <c r="AF7" s="400"/>
      <c r="AG7" s="400"/>
      <c r="AH7" s="400"/>
      <c r="AI7" s="400"/>
      <c r="AJ7" s="187"/>
      <c r="AK7" s="187"/>
    </row>
    <row r="8" spans="1:81" ht="26.25" customHeight="1" x14ac:dyDescent="0.4">
      <c r="A8" s="187"/>
      <c r="B8" s="400"/>
      <c r="C8" s="400"/>
      <c r="D8" s="400"/>
      <c r="E8" s="400"/>
      <c r="F8" s="400"/>
      <c r="G8" s="400"/>
      <c r="H8" s="400"/>
      <c r="I8" s="400"/>
      <c r="J8" s="400"/>
      <c r="K8" s="400"/>
      <c r="L8" s="400"/>
      <c r="M8" s="400"/>
      <c r="N8" s="400"/>
      <c r="O8" s="400"/>
      <c r="P8" s="400"/>
      <c r="Q8" s="400"/>
      <c r="R8" s="400"/>
      <c r="S8" s="400"/>
      <c r="T8" s="400"/>
      <c r="U8" s="400"/>
      <c r="V8" s="400"/>
      <c r="W8" s="400"/>
      <c r="X8" s="400"/>
      <c r="Y8" s="400"/>
      <c r="Z8" s="400"/>
      <c r="AA8" s="400"/>
      <c r="AB8" s="400"/>
      <c r="AC8" s="400"/>
      <c r="AD8" s="400"/>
      <c r="AE8" s="400"/>
      <c r="AF8" s="400"/>
      <c r="AG8" s="400"/>
      <c r="AH8" s="400"/>
      <c r="AI8" s="400"/>
      <c r="AJ8" s="187"/>
      <c r="AK8" s="187"/>
    </row>
    <row r="9" spans="1:81" ht="30.6" customHeight="1" x14ac:dyDescent="0.4">
      <c r="A9" s="187"/>
      <c r="B9" s="189"/>
      <c r="C9" s="189"/>
      <c r="D9" s="189"/>
      <c r="E9" s="187"/>
      <c r="F9" s="187"/>
      <c r="G9" s="187"/>
      <c r="H9" s="190"/>
      <c r="I9" s="190"/>
      <c r="J9" s="187"/>
      <c r="K9" s="187"/>
      <c r="L9" s="187"/>
      <c r="M9" s="187"/>
      <c r="N9" s="240" t="s">
        <v>840</v>
      </c>
      <c r="P9" s="241"/>
      <c r="Q9" s="241"/>
      <c r="R9" s="241"/>
      <c r="S9" s="241"/>
      <c r="T9" s="241"/>
      <c r="U9" s="241"/>
      <c r="V9" s="241"/>
      <c r="W9" s="241"/>
      <c r="X9" s="187"/>
      <c r="Y9" s="187"/>
      <c r="Z9" s="187"/>
      <c r="AA9" s="187"/>
      <c r="AB9" s="187"/>
      <c r="AC9" s="187"/>
      <c r="AD9" s="187"/>
      <c r="AE9" s="187"/>
      <c r="AF9" s="187"/>
      <c r="AG9" s="187"/>
      <c r="AH9" s="187"/>
      <c r="AI9" s="187"/>
      <c r="AJ9" s="187"/>
      <c r="AK9" s="187"/>
    </row>
    <row r="10" spans="1:81" ht="12" customHeight="1" x14ac:dyDescent="0.4">
      <c r="A10" s="187"/>
      <c r="B10" s="189"/>
      <c r="C10" s="189"/>
      <c r="D10" s="189"/>
      <c r="E10" s="190"/>
      <c r="F10" s="190"/>
      <c r="G10" s="187"/>
      <c r="H10" s="187"/>
      <c r="I10" s="187"/>
      <c r="J10" s="187"/>
      <c r="K10" s="191"/>
      <c r="L10" s="191"/>
      <c r="M10" s="191"/>
      <c r="N10" s="191"/>
      <c r="O10" s="191"/>
      <c r="P10" s="191"/>
      <c r="Q10" s="191"/>
      <c r="R10" s="191"/>
      <c r="S10" s="191"/>
      <c r="T10" s="191"/>
      <c r="U10" s="191"/>
      <c r="V10" s="191"/>
      <c r="W10" s="191"/>
      <c r="X10" s="191"/>
      <c r="Y10" s="191"/>
      <c r="Z10" s="191"/>
      <c r="AA10" s="191"/>
      <c r="AB10" s="187"/>
      <c r="AC10" s="187"/>
      <c r="AD10" s="187"/>
      <c r="AE10" s="187"/>
      <c r="AF10" s="187"/>
      <c r="AG10" s="187"/>
      <c r="AH10" s="187"/>
      <c r="AI10" s="187"/>
      <c r="AJ10" s="187"/>
      <c r="AK10" s="187"/>
    </row>
    <row r="11" spans="1:81" ht="12" customHeight="1" x14ac:dyDescent="0.4">
      <c r="A11" s="187"/>
      <c r="B11" s="187"/>
      <c r="C11" s="187"/>
      <c r="D11" s="187"/>
      <c r="E11" s="187"/>
      <c r="F11" s="187"/>
      <c r="G11" s="187"/>
      <c r="H11" s="187"/>
      <c r="I11" s="187"/>
      <c r="J11" s="191"/>
      <c r="K11" s="191"/>
      <c r="L11" s="191"/>
      <c r="M11" s="191"/>
      <c r="N11" s="191"/>
      <c r="O11" s="191"/>
      <c r="P11" s="191"/>
      <c r="Q11" s="191"/>
      <c r="R11" s="191"/>
      <c r="S11" s="191"/>
      <c r="T11" s="191"/>
      <c r="U11" s="191"/>
      <c r="V11" s="191"/>
      <c r="W11" s="191"/>
      <c r="X11" s="191"/>
      <c r="Y11" s="191"/>
      <c r="Z11" s="191"/>
      <c r="AA11" s="191"/>
      <c r="AB11" s="187"/>
      <c r="AC11" s="187"/>
      <c r="AD11" s="187"/>
      <c r="AE11" s="187"/>
      <c r="AF11" s="187"/>
      <c r="AG11" s="187"/>
      <c r="AH11" s="187"/>
      <c r="AI11" s="187"/>
      <c r="AJ11" s="187"/>
      <c r="AK11" s="187"/>
    </row>
    <row r="12" spans="1:81" ht="12" customHeight="1" x14ac:dyDescent="0.4">
      <c r="A12" s="187"/>
      <c r="B12" s="190" t="s">
        <v>786</v>
      </c>
      <c r="C12" s="187"/>
      <c r="D12" s="187" t="s">
        <v>10</v>
      </c>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row>
    <row r="13" spans="1:81" ht="12" customHeight="1" x14ac:dyDescent="0.4">
      <c r="A13" s="187"/>
      <c r="B13" s="187"/>
      <c r="C13" s="190" t="s">
        <v>1</v>
      </c>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row>
    <row r="14" spans="1:81" ht="12" customHeight="1" x14ac:dyDescent="0.4">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row>
    <row r="15" spans="1:81" ht="24" customHeight="1" x14ac:dyDescent="0.4">
      <c r="C15" s="401" t="s">
        <v>2</v>
      </c>
      <c r="D15" s="401"/>
      <c r="E15" s="401"/>
      <c r="F15" s="401"/>
      <c r="G15" s="401"/>
      <c r="H15" s="401"/>
      <c r="I15" s="401"/>
      <c r="J15" s="401"/>
      <c r="K15" s="401"/>
      <c r="L15" s="401"/>
      <c r="M15" s="392"/>
      <c r="N15" s="392"/>
      <c r="O15" s="392"/>
      <c r="P15" s="392"/>
      <c r="Q15" s="392"/>
      <c r="R15" s="392"/>
      <c r="S15" s="392"/>
      <c r="T15" s="392"/>
      <c r="U15" s="392"/>
      <c r="V15" s="392"/>
      <c r="W15" s="392"/>
      <c r="X15" s="392"/>
      <c r="Y15" s="392"/>
      <c r="Z15" s="392"/>
      <c r="AA15" s="392"/>
      <c r="AB15" s="392"/>
      <c r="AC15" s="392"/>
      <c r="AD15" s="392"/>
      <c r="AE15" s="392"/>
      <c r="AF15" s="392"/>
      <c r="AG15" s="392"/>
      <c r="AH15" s="392"/>
    </row>
    <row r="16" spans="1:81" ht="24" customHeight="1" x14ac:dyDescent="0.4">
      <c r="C16" s="401" t="s">
        <v>3</v>
      </c>
      <c r="D16" s="401"/>
      <c r="E16" s="401"/>
      <c r="F16" s="401"/>
      <c r="G16" s="401"/>
      <c r="H16" s="401"/>
      <c r="I16" s="401"/>
      <c r="J16" s="401"/>
      <c r="K16" s="401"/>
      <c r="L16" s="401"/>
      <c r="M16" s="392"/>
      <c r="N16" s="392"/>
      <c r="O16" s="392"/>
      <c r="P16" s="392"/>
      <c r="Q16" s="392"/>
      <c r="R16" s="392"/>
      <c r="S16" s="392"/>
      <c r="T16" s="392"/>
      <c r="U16" s="392"/>
      <c r="V16" s="392"/>
      <c r="W16" s="392"/>
      <c r="X16" s="392"/>
      <c r="Y16" s="392"/>
      <c r="Z16" s="392"/>
      <c r="AA16" s="392"/>
      <c r="AB16" s="392"/>
      <c r="AC16" s="392"/>
      <c r="AD16" s="392"/>
      <c r="AE16" s="392"/>
      <c r="AF16" s="392"/>
      <c r="AG16" s="392"/>
      <c r="AH16" s="392"/>
    </row>
    <row r="17" spans="2:34" ht="12" customHeight="1" x14ac:dyDescent="0.4">
      <c r="B17" s="25"/>
      <c r="C17" s="5" t="s">
        <v>847</v>
      </c>
      <c r="D17" s="25"/>
      <c r="E17" s="25"/>
      <c r="F17" s="25"/>
      <c r="G17" s="25"/>
      <c r="H17" s="25"/>
      <c r="I17" s="25"/>
    </row>
    <row r="18" spans="2:34" ht="12" customHeight="1" x14ac:dyDescent="0.4">
      <c r="D18" s="25"/>
      <c r="E18" s="25"/>
      <c r="F18" s="25"/>
      <c r="G18" s="25"/>
      <c r="H18" s="25"/>
      <c r="I18" s="25"/>
    </row>
    <row r="19" spans="2:34" ht="12" customHeight="1" x14ac:dyDescent="0.4">
      <c r="C19" s="25"/>
      <c r="D19" s="25"/>
      <c r="E19" s="25"/>
      <c r="F19" s="25"/>
      <c r="G19" s="25"/>
      <c r="H19" s="25"/>
      <c r="I19" s="25"/>
    </row>
    <row r="20" spans="2:34" ht="12" customHeight="1" x14ac:dyDescent="0.4">
      <c r="D20" s="25"/>
      <c r="E20" s="25"/>
      <c r="F20" s="25"/>
      <c r="G20" s="25"/>
      <c r="H20" s="25"/>
      <c r="I20" s="25"/>
    </row>
    <row r="21" spans="2:34" ht="12" customHeight="1" x14ac:dyDescent="0.4">
      <c r="C21" s="25" t="s">
        <v>4</v>
      </c>
      <c r="D21" s="25"/>
      <c r="E21" s="25"/>
      <c r="F21" s="25"/>
      <c r="G21" s="25"/>
      <c r="H21" s="25"/>
      <c r="I21" s="25"/>
    </row>
    <row r="22" spans="2:34" ht="12" customHeight="1" x14ac:dyDescent="0.4">
      <c r="B22" s="33"/>
    </row>
    <row r="23" spans="2:34" ht="12" customHeight="1" x14ac:dyDescent="0.4">
      <c r="B23" s="33"/>
      <c r="C23" s="401" t="s">
        <v>5</v>
      </c>
      <c r="D23" s="401"/>
      <c r="E23" s="401"/>
      <c r="F23" s="401"/>
      <c r="G23" s="401"/>
      <c r="H23" s="401"/>
      <c r="I23" s="401"/>
      <c r="J23" s="401"/>
      <c r="K23" s="401"/>
      <c r="L23" s="401"/>
      <c r="M23" s="401" t="s">
        <v>6</v>
      </c>
      <c r="N23" s="401"/>
      <c r="O23" s="401"/>
      <c r="P23" s="401"/>
      <c r="Q23" s="401"/>
      <c r="R23" s="401"/>
      <c r="S23" s="401"/>
      <c r="T23" s="401"/>
      <c r="U23" s="401"/>
      <c r="V23" s="401"/>
      <c r="W23" s="401"/>
      <c r="X23" s="401"/>
      <c r="Y23" s="401"/>
      <c r="Z23" s="401"/>
      <c r="AA23" s="401"/>
      <c r="AB23" s="401"/>
      <c r="AC23" s="401"/>
      <c r="AD23" s="401"/>
      <c r="AE23" s="401"/>
      <c r="AF23" s="401"/>
      <c r="AG23" s="401"/>
      <c r="AH23" s="401"/>
    </row>
    <row r="24" spans="2:34" ht="12" customHeight="1" x14ac:dyDescent="0.4">
      <c r="C24" s="401"/>
      <c r="D24" s="401"/>
      <c r="E24" s="401"/>
      <c r="F24" s="401"/>
      <c r="G24" s="401"/>
      <c r="H24" s="401"/>
      <c r="I24" s="401"/>
      <c r="J24" s="401"/>
      <c r="K24" s="401"/>
      <c r="L24" s="401"/>
      <c r="M24" s="401"/>
      <c r="N24" s="401"/>
      <c r="O24" s="401"/>
      <c r="P24" s="401"/>
      <c r="Q24" s="401"/>
      <c r="R24" s="401"/>
      <c r="S24" s="401"/>
      <c r="T24" s="401"/>
      <c r="U24" s="401"/>
      <c r="V24" s="401"/>
      <c r="W24" s="401"/>
      <c r="X24" s="401"/>
      <c r="Y24" s="401"/>
      <c r="Z24" s="401"/>
      <c r="AA24" s="401"/>
      <c r="AB24" s="401"/>
      <c r="AC24" s="401"/>
      <c r="AD24" s="401"/>
      <c r="AE24" s="401"/>
      <c r="AF24" s="401"/>
      <c r="AG24" s="401"/>
      <c r="AH24" s="401"/>
    </row>
    <row r="25" spans="2:34" ht="28.9" customHeight="1" x14ac:dyDescent="0.4">
      <c r="C25" s="392"/>
      <c r="D25" s="392"/>
      <c r="E25" s="392"/>
      <c r="F25" s="392"/>
      <c r="G25" s="392"/>
      <c r="H25" s="392"/>
      <c r="I25" s="392"/>
      <c r="J25" s="392"/>
      <c r="K25" s="392"/>
      <c r="L25" s="392"/>
      <c r="M25" s="392"/>
      <c r="N25" s="392"/>
      <c r="O25" s="392"/>
      <c r="P25" s="392"/>
      <c r="Q25" s="392"/>
      <c r="R25" s="392"/>
      <c r="S25" s="392"/>
      <c r="T25" s="392"/>
      <c r="U25" s="392"/>
      <c r="V25" s="392"/>
      <c r="W25" s="392"/>
      <c r="X25" s="392"/>
      <c r="Y25" s="392"/>
      <c r="Z25" s="392"/>
      <c r="AA25" s="392"/>
      <c r="AB25" s="392"/>
      <c r="AC25" s="392"/>
      <c r="AD25" s="392"/>
      <c r="AE25" s="392"/>
      <c r="AF25" s="392"/>
      <c r="AG25" s="392"/>
      <c r="AH25" s="392"/>
    </row>
    <row r="26" spans="2:34" ht="28.9" customHeight="1" x14ac:dyDescent="0.4">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row>
    <row r="27" spans="2:34" ht="28.9" customHeight="1" x14ac:dyDescent="0.4">
      <c r="C27" s="392"/>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row>
    <row r="28" spans="2:34" ht="28.9" customHeight="1" x14ac:dyDescent="0.4">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row>
    <row r="29" spans="2:34" ht="28.9" customHeight="1" x14ac:dyDescent="0.4">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row>
    <row r="30" spans="2:34" ht="12" customHeight="1" x14ac:dyDescent="0.4"/>
    <row r="31" spans="2:34" ht="12" customHeight="1" x14ac:dyDescent="0.4">
      <c r="C31" s="30"/>
      <c r="D31" s="30"/>
      <c r="E31" s="30"/>
      <c r="F31" s="30"/>
      <c r="G31" s="30"/>
      <c r="H31" s="30"/>
      <c r="I31" s="30"/>
    </row>
    <row r="32" spans="2:34" ht="12" customHeight="1" x14ac:dyDescent="0.4">
      <c r="C32" s="25" t="s">
        <v>7</v>
      </c>
      <c r="D32" s="30"/>
      <c r="E32" s="30"/>
      <c r="F32" s="30"/>
      <c r="G32" s="30"/>
      <c r="H32" s="30"/>
      <c r="I32" s="30"/>
    </row>
    <row r="33" spans="2:34" ht="12" customHeight="1" x14ac:dyDescent="0.4">
      <c r="C33" s="30"/>
      <c r="D33" s="30"/>
      <c r="E33" s="30"/>
      <c r="F33" s="30"/>
      <c r="G33" s="30"/>
      <c r="H33" s="30"/>
      <c r="I33" s="30"/>
    </row>
    <row r="34" spans="2:34" ht="12" customHeight="1" x14ac:dyDescent="0.4">
      <c r="C34" s="401" t="s">
        <v>8</v>
      </c>
      <c r="D34" s="401"/>
      <c r="E34" s="401"/>
      <c r="F34" s="401"/>
      <c r="G34" s="401"/>
      <c r="H34" s="401"/>
      <c r="I34" s="401"/>
      <c r="J34" s="401"/>
      <c r="K34" s="401"/>
      <c r="L34" s="401"/>
      <c r="M34" s="401" t="s">
        <v>9</v>
      </c>
      <c r="N34" s="401"/>
      <c r="O34" s="401"/>
      <c r="P34" s="401"/>
      <c r="Q34" s="401"/>
      <c r="R34" s="401"/>
      <c r="S34" s="401"/>
      <c r="T34" s="401"/>
      <c r="U34" s="401"/>
      <c r="V34" s="401"/>
      <c r="W34" s="401"/>
      <c r="X34" s="401"/>
      <c r="Y34" s="401"/>
      <c r="Z34" s="401"/>
      <c r="AA34" s="401"/>
      <c r="AB34" s="401"/>
      <c r="AC34" s="401"/>
      <c r="AD34" s="401"/>
      <c r="AE34" s="401"/>
      <c r="AF34" s="401"/>
      <c r="AG34" s="401"/>
      <c r="AH34" s="401"/>
    </row>
    <row r="35" spans="2:34" ht="12" customHeight="1" x14ac:dyDescent="0.4">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row>
    <row r="36" spans="2:34" ht="28.9" customHeight="1" x14ac:dyDescent="0.4">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row>
    <row r="37" spans="2:34" ht="28.9" customHeight="1" x14ac:dyDescent="0.4">
      <c r="C37" s="392"/>
      <c r="D37" s="392"/>
      <c r="E37" s="392"/>
      <c r="F37" s="392"/>
      <c r="G37" s="392"/>
      <c r="H37" s="392"/>
      <c r="I37" s="392"/>
      <c r="J37" s="392"/>
      <c r="K37" s="392"/>
      <c r="L37" s="392"/>
      <c r="M37" s="392"/>
      <c r="N37" s="392"/>
      <c r="O37" s="392"/>
      <c r="P37" s="392"/>
      <c r="Q37" s="392"/>
      <c r="R37" s="392"/>
      <c r="S37" s="392"/>
      <c r="T37" s="392"/>
      <c r="U37" s="392"/>
      <c r="V37" s="392"/>
      <c r="W37" s="392"/>
      <c r="X37" s="392"/>
      <c r="Y37" s="392"/>
      <c r="Z37" s="392"/>
      <c r="AA37" s="392"/>
      <c r="AB37" s="392"/>
      <c r="AC37" s="392"/>
      <c r="AD37" s="392"/>
      <c r="AE37" s="392"/>
      <c r="AF37" s="392"/>
      <c r="AG37" s="392"/>
      <c r="AH37" s="392"/>
    </row>
    <row r="38" spans="2:34" ht="28.9" customHeight="1" x14ac:dyDescent="0.4">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row>
    <row r="39" spans="2:34" ht="28.9" customHeight="1" x14ac:dyDescent="0.4">
      <c r="B39" s="34"/>
      <c r="C39" s="392"/>
      <c r="D39" s="392"/>
      <c r="E39" s="392"/>
      <c r="F39" s="392"/>
      <c r="G39" s="392"/>
      <c r="H39" s="392"/>
      <c r="I39" s="392"/>
      <c r="J39" s="392"/>
      <c r="K39" s="392"/>
      <c r="L39" s="392"/>
      <c r="M39" s="392"/>
      <c r="N39" s="392"/>
      <c r="O39" s="392"/>
      <c r="P39" s="392"/>
      <c r="Q39" s="392"/>
      <c r="R39" s="392"/>
      <c r="S39" s="392"/>
      <c r="T39" s="392"/>
      <c r="U39" s="392"/>
      <c r="V39" s="392"/>
      <c r="W39" s="392"/>
      <c r="X39" s="392"/>
      <c r="Y39" s="392"/>
      <c r="Z39" s="392"/>
      <c r="AA39" s="392"/>
      <c r="AB39" s="392"/>
      <c r="AC39" s="392"/>
      <c r="AD39" s="392"/>
      <c r="AE39" s="392"/>
      <c r="AF39" s="392"/>
      <c r="AG39" s="392"/>
      <c r="AH39" s="392"/>
    </row>
    <row r="40" spans="2:34" ht="28.9" customHeight="1" x14ac:dyDescent="0.4">
      <c r="C40" s="392"/>
      <c r="D40" s="392"/>
      <c r="E40" s="392"/>
      <c r="F40" s="392"/>
      <c r="G40" s="392"/>
      <c r="H40" s="392"/>
      <c r="I40" s="392"/>
      <c r="J40" s="392"/>
      <c r="K40" s="392"/>
      <c r="L40" s="392"/>
      <c r="M40" s="392"/>
      <c r="N40" s="392"/>
      <c r="O40" s="392"/>
      <c r="P40" s="392"/>
      <c r="Q40" s="392"/>
      <c r="R40" s="392"/>
      <c r="S40" s="392"/>
      <c r="T40" s="392"/>
      <c r="U40" s="392"/>
      <c r="V40" s="392"/>
      <c r="W40" s="392"/>
      <c r="X40" s="392"/>
      <c r="Y40" s="392"/>
      <c r="Z40" s="392"/>
      <c r="AA40" s="392"/>
      <c r="AB40" s="392"/>
      <c r="AC40" s="392"/>
      <c r="AD40" s="392"/>
      <c r="AE40" s="392"/>
      <c r="AF40" s="392"/>
      <c r="AG40" s="392"/>
      <c r="AH40" s="392"/>
    </row>
    <row r="41" spans="2:34" ht="28.9" customHeight="1" x14ac:dyDescent="0.4">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row>
    <row r="42" spans="2:34" ht="28.9" customHeight="1" x14ac:dyDescent="0.4">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row>
    <row r="43" spans="2:34" ht="12" customHeight="1" x14ac:dyDescent="0.4">
      <c r="C43" s="5" t="s">
        <v>11</v>
      </c>
      <c r="D43" s="5" t="s">
        <v>839</v>
      </c>
    </row>
    <row r="44" spans="2:34" ht="12" customHeight="1" x14ac:dyDescent="0.4">
      <c r="D44" s="35"/>
    </row>
    <row r="45" spans="2:34" ht="12" customHeight="1" x14ac:dyDescent="0.4"/>
    <row r="46" spans="2:34" ht="12" customHeight="1" x14ac:dyDescent="0.4"/>
    <row r="47" spans="2:34" ht="12" customHeight="1" x14ac:dyDescent="0.4"/>
    <row r="48" spans="2:34" ht="12" customHeight="1" x14ac:dyDescent="0.4">
      <c r="C48" s="25"/>
      <c r="D48" s="25"/>
      <c r="E48" s="25"/>
      <c r="F48" s="25"/>
      <c r="G48" s="25"/>
      <c r="H48" s="25"/>
      <c r="I48" s="25"/>
    </row>
    <row r="49" spans="4:9" ht="12" customHeight="1" x14ac:dyDescent="0.4">
      <c r="D49" s="25"/>
      <c r="E49" s="25"/>
      <c r="F49" s="25"/>
      <c r="G49" s="25"/>
      <c r="H49" s="25"/>
      <c r="I49" s="25"/>
    </row>
    <row r="50" spans="4:9" ht="12" customHeight="1" x14ac:dyDescent="0.4"/>
    <row r="51" spans="4:9" ht="12" customHeight="1" x14ac:dyDescent="0.4"/>
    <row r="52" spans="4:9" ht="12" customHeight="1" x14ac:dyDescent="0.4"/>
    <row r="53" spans="4:9" ht="12" customHeight="1" x14ac:dyDescent="0.4"/>
    <row r="54" spans="4:9" ht="12" customHeight="1" x14ac:dyDescent="0.4"/>
    <row r="55" spans="4:9" ht="12" customHeight="1" x14ac:dyDescent="0.4"/>
    <row r="56" spans="4:9" ht="12" customHeight="1" x14ac:dyDescent="0.4"/>
    <row r="57" spans="4:9" ht="12" customHeight="1" x14ac:dyDescent="0.4"/>
    <row r="58" spans="4:9" ht="12" customHeight="1" x14ac:dyDescent="0.4"/>
    <row r="59" spans="4:9" ht="12" customHeight="1" x14ac:dyDescent="0.4"/>
    <row r="60" spans="4:9" ht="12" customHeight="1" x14ac:dyDescent="0.4"/>
    <row r="61" spans="4:9" ht="12" customHeight="1" x14ac:dyDescent="0.4"/>
    <row r="62" spans="4:9" ht="12" customHeight="1" x14ac:dyDescent="0.4"/>
    <row r="63" spans="4:9" ht="12" customHeight="1" x14ac:dyDescent="0.4"/>
    <row r="64" spans="4:9"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sheetData>
  <sheetProtection algorithmName="SHA-512" hashValue="4JHkXRw0krOqJhvu+90NDw7pl+mEpst9exEvJjJTxo4Du/buS7gp9g7sxxP8R/nRBUX0m+ebAh+xSPDucT67bQ==" saltValue="bHCHo1EAnMIucZ2qQXdLSw=="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D2 AD2 N9 M15:AH16 C25:AH25 C36:AH42 C28:AH29">
    <cfRule type="expression" dxfId="23" priority="3">
      <formula>$CC$2=TRUE</formula>
    </cfRule>
  </conditionalFormatting>
  <conditionalFormatting sqref="C27:AH27">
    <cfRule type="expression" dxfId="22" priority="2">
      <formula>$CC$2=TRUE</formula>
    </cfRule>
  </conditionalFormatting>
  <conditionalFormatting sqref="C26:AH26">
    <cfRule type="expression" dxfId="21"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2"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133350</xdr:colOff>
                    <xdr:row>2</xdr:row>
                    <xdr:rowOff>133350</xdr:rowOff>
                  </from>
                  <to>
                    <xdr:col>35</xdr:col>
                    <xdr:colOff>114300</xdr:colOff>
                    <xdr:row>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x14ac:dyDescent="0.4"/>
  <cols>
    <col min="1" max="1" width="2.25" style="5" customWidth="1"/>
    <col min="2" max="2" width="6.25" style="36" customWidth="1"/>
    <col min="3" max="3" width="43.25" style="36" customWidth="1"/>
    <col min="4" max="4" width="17.25" style="36" customWidth="1"/>
    <col min="5" max="5" width="43.25" style="36" customWidth="1"/>
    <col min="6" max="6" width="37" style="36" customWidth="1"/>
    <col min="7" max="7" width="18.25" style="36" customWidth="1"/>
    <col min="8" max="8" width="9.25" style="36" customWidth="1"/>
    <col min="9" max="13" width="8.25" style="5" customWidth="1"/>
    <col min="14" max="30" width="2.25" style="5" customWidth="1"/>
    <col min="31" max="31" width="8.75" style="5" customWidth="1"/>
    <col min="32" max="32" width="8.75" style="5" hidden="1" customWidth="1"/>
    <col min="33" max="33" width="8.75" style="5" customWidth="1"/>
    <col min="34" max="16384" width="8.75" style="5"/>
  </cols>
  <sheetData>
    <row r="1" spans="2:32" ht="12" customHeight="1" x14ac:dyDescent="0.4"/>
    <row r="2" spans="2:32" ht="21" customHeight="1" thickBot="1" x14ac:dyDescent="0.45">
      <c r="B2" s="74" t="s">
        <v>559</v>
      </c>
      <c r="C2" s="75" t="s">
        <v>848</v>
      </c>
      <c r="D2" s="75"/>
      <c r="AF2" s="26" t="s">
        <v>755</v>
      </c>
    </row>
    <row r="3" spans="2:32" ht="12" customHeight="1" thickBot="1" x14ac:dyDescent="0.45">
      <c r="AF3" s="29" t="b">
        <v>0</v>
      </c>
    </row>
    <row r="4" spans="2:32" ht="12.6" hidden="1" customHeight="1" x14ac:dyDescent="0.4">
      <c r="B4" s="5"/>
      <c r="C4" s="38"/>
      <c r="D4" s="38"/>
      <c r="E4" s="25"/>
      <c r="H4" s="39"/>
      <c r="I4" s="39"/>
      <c r="J4" s="39"/>
      <c r="K4" s="39"/>
    </row>
    <row r="5" spans="2:32" hidden="1" x14ac:dyDescent="0.4">
      <c r="B5" s="402"/>
      <c r="C5" s="402"/>
      <c r="D5" s="320"/>
      <c r="E5" s="319"/>
      <c r="H5" s="39"/>
      <c r="I5" s="39"/>
      <c r="J5" s="39"/>
      <c r="K5" s="39"/>
    </row>
    <row r="6" spans="2:32" ht="12" customHeight="1" x14ac:dyDescent="0.4">
      <c r="B6" s="40"/>
      <c r="C6" s="25"/>
      <c r="D6" s="25"/>
      <c r="E6" s="25"/>
      <c r="H6" s="39"/>
      <c r="I6" s="39"/>
      <c r="J6" s="39"/>
    </row>
    <row r="7" spans="2:32" ht="12" customHeight="1" thickBot="1" x14ac:dyDescent="0.45">
      <c r="B7" s="40"/>
      <c r="C7" s="25"/>
      <c r="D7" s="25"/>
      <c r="E7" s="25"/>
      <c r="J7" s="39"/>
    </row>
    <row r="8" spans="2:32" ht="19.899999999999999" customHeight="1" x14ac:dyDescent="0.4">
      <c r="B8" s="413" t="s">
        <v>849</v>
      </c>
      <c r="C8" s="416" t="s">
        <v>875</v>
      </c>
      <c r="D8" s="420" t="s">
        <v>872</v>
      </c>
      <c r="E8" s="419" t="s">
        <v>12</v>
      </c>
      <c r="F8" s="41" t="s">
        <v>13</v>
      </c>
      <c r="G8" s="405" t="s">
        <v>867</v>
      </c>
      <c r="H8" s="406"/>
      <c r="I8" s="406"/>
      <c r="J8" s="406"/>
      <c r="K8" s="406"/>
      <c r="L8" s="406"/>
      <c r="M8" s="407"/>
    </row>
    <row r="9" spans="2:32" ht="16.899999999999999" customHeight="1" x14ac:dyDescent="0.4">
      <c r="B9" s="414"/>
      <c r="C9" s="417"/>
      <c r="D9" s="417"/>
      <c r="E9" s="401"/>
      <c r="F9" s="408" t="s">
        <v>15</v>
      </c>
      <c r="G9" s="410" t="s">
        <v>16</v>
      </c>
      <c r="H9" s="408" t="s">
        <v>23</v>
      </c>
      <c r="I9" s="401" t="s">
        <v>14</v>
      </c>
      <c r="J9" s="401"/>
      <c r="K9" s="401"/>
      <c r="L9" s="401"/>
      <c r="M9" s="403"/>
    </row>
    <row r="10" spans="2:32" ht="16.899999999999999" customHeight="1" x14ac:dyDescent="0.4">
      <c r="B10" s="414"/>
      <c r="C10" s="417"/>
      <c r="D10" s="417"/>
      <c r="E10" s="401"/>
      <c r="F10" s="408"/>
      <c r="G10" s="410"/>
      <c r="H10" s="408"/>
      <c r="I10" s="401" t="s">
        <v>17</v>
      </c>
      <c r="J10" s="401" t="s">
        <v>18</v>
      </c>
      <c r="K10" s="401" t="s">
        <v>19</v>
      </c>
      <c r="L10" s="401" t="s">
        <v>20</v>
      </c>
      <c r="M10" s="403" t="s">
        <v>21</v>
      </c>
    </row>
    <row r="11" spans="2:32" ht="16.899999999999999" customHeight="1" thickBot="1" x14ac:dyDescent="0.45">
      <c r="B11" s="415"/>
      <c r="C11" s="418"/>
      <c r="D11" s="418"/>
      <c r="E11" s="412"/>
      <c r="F11" s="409"/>
      <c r="G11" s="411"/>
      <c r="H11" s="409"/>
      <c r="I11" s="412"/>
      <c r="J11" s="412"/>
      <c r="K11" s="412"/>
      <c r="L11" s="412"/>
      <c r="M11" s="404"/>
    </row>
    <row r="12" spans="2:32" ht="33" customHeight="1" x14ac:dyDescent="0.4">
      <c r="B12" s="42">
        <v>1</v>
      </c>
      <c r="C12" s="62"/>
      <c r="D12" s="321"/>
      <c r="E12" s="62"/>
      <c r="F12" s="271"/>
      <c r="G12" s="272"/>
      <c r="H12" s="53">
        <f t="shared" ref="H12:H17" si="0">SUM(I12:M12)</f>
        <v>0</v>
      </c>
      <c r="I12" s="54"/>
      <c r="J12" s="54"/>
      <c r="K12" s="54"/>
      <c r="L12" s="54"/>
      <c r="M12" s="55"/>
    </row>
    <row r="13" spans="2:32" ht="33" customHeight="1" x14ac:dyDescent="0.4">
      <c r="B13" s="43">
        <v>2</v>
      </c>
      <c r="C13" s="63"/>
      <c r="D13" s="322"/>
      <c r="E13" s="63"/>
      <c r="F13" s="271"/>
      <c r="G13" s="273"/>
      <c r="H13" s="56">
        <f t="shared" si="0"/>
        <v>0</v>
      </c>
      <c r="I13" s="57"/>
      <c r="J13" s="57"/>
      <c r="K13" s="57"/>
      <c r="L13" s="57"/>
      <c r="M13" s="58"/>
    </row>
    <row r="14" spans="2:32" ht="33" customHeight="1" x14ac:dyDescent="0.4">
      <c r="B14" s="43">
        <v>3</v>
      </c>
      <c r="C14" s="63"/>
      <c r="D14" s="322"/>
      <c r="E14" s="63"/>
      <c r="F14" s="271"/>
      <c r="G14" s="273"/>
      <c r="H14" s="56">
        <f t="shared" si="0"/>
        <v>0</v>
      </c>
      <c r="I14" s="57"/>
      <c r="J14" s="57"/>
      <c r="K14" s="57"/>
      <c r="L14" s="57"/>
      <c r="M14" s="58"/>
      <c r="R14" s="36"/>
    </row>
    <row r="15" spans="2:32" ht="33" customHeight="1" x14ac:dyDescent="0.4">
      <c r="B15" s="42">
        <v>4</v>
      </c>
      <c r="C15" s="63"/>
      <c r="D15" s="322"/>
      <c r="E15" s="63"/>
      <c r="F15" s="271"/>
      <c r="G15" s="273"/>
      <c r="H15" s="56">
        <f t="shared" si="0"/>
        <v>0</v>
      </c>
      <c r="I15" s="57"/>
      <c r="J15" s="57"/>
      <c r="K15" s="57"/>
      <c r="L15" s="57"/>
      <c r="M15" s="58"/>
      <c r="R15" s="36"/>
    </row>
    <row r="16" spans="2:32" ht="33" customHeight="1" thickBot="1" x14ac:dyDescent="0.45">
      <c r="B16" s="43">
        <v>5</v>
      </c>
      <c r="C16" s="63"/>
      <c r="D16" s="322"/>
      <c r="E16" s="63"/>
      <c r="F16" s="271"/>
      <c r="G16" s="273"/>
      <c r="H16" s="56">
        <f t="shared" si="0"/>
        <v>0</v>
      </c>
      <c r="I16" s="57"/>
      <c r="J16" s="57"/>
      <c r="K16" s="57"/>
      <c r="L16" s="57"/>
      <c r="M16" s="58"/>
    </row>
    <row r="17" spans="2:13" ht="30.6" customHeight="1" thickTop="1" thickBot="1" x14ac:dyDescent="0.45">
      <c r="B17" s="44" t="s">
        <v>22</v>
      </c>
      <c r="C17" s="45"/>
      <c r="D17" s="45"/>
      <c r="E17" s="45"/>
      <c r="F17" s="236"/>
      <c r="G17" s="274"/>
      <c r="H17" s="59">
        <f t="shared" si="0"/>
        <v>0</v>
      </c>
      <c r="I17" s="59">
        <f>SUM(I12:I16)</f>
        <v>0</v>
      </c>
      <c r="J17" s="59">
        <f>SUM(J12:J16)</f>
        <v>0</v>
      </c>
      <c r="K17" s="59">
        <f>SUM(K12:K16)</f>
        <v>0</v>
      </c>
      <c r="L17" s="59">
        <f>SUM(L12:L16)</f>
        <v>0</v>
      </c>
      <c r="M17" s="60">
        <f>SUM(M12:M16)</f>
        <v>0</v>
      </c>
    </row>
    <row r="18" spans="2:13" ht="12" customHeight="1" x14ac:dyDescent="0.4">
      <c r="B18" s="46"/>
      <c r="C18" s="47"/>
      <c r="D18" s="47"/>
      <c r="E18" s="48"/>
    </row>
    <row r="19" spans="2:13" ht="12" customHeight="1" x14ac:dyDescent="0.4">
      <c r="B19" s="61"/>
      <c r="C19" s="25"/>
      <c r="D19" s="25"/>
      <c r="E19" s="25"/>
      <c r="F19" s="49"/>
      <c r="G19" s="49"/>
      <c r="H19" s="49"/>
    </row>
    <row r="20" spans="2:13" ht="12" customHeight="1" x14ac:dyDescent="0.4">
      <c r="B20" s="61"/>
      <c r="C20" s="25"/>
      <c r="D20" s="25"/>
      <c r="E20" s="25"/>
      <c r="F20" s="49"/>
      <c r="G20" s="49"/>
      <c r="H20" s="49"/>
    </row>
    <row r="21" spans="2:13" ht="12" customHeight="1" x14ac:dyDescent="0.4">
      <c r="B21" s="61"/>
      <c r="C21" s="25"/>
      <c r="D21" s="25"/>
      <c r="E21" s="25"/>
      <c r="F21" s="50"/>
      <c r="G21" s="50"/>
      <c r="H21" s="50"/>
    </row>
    <row r="22" spans="2:13" ht="12" customHeight="1" x14ac:dyDescent="0.4">
      <c r="C22" s="50"/>
      <c r="D22" s="50"/>
      <c r="E22" s="50"/>
      <c r="F22" s="50"/>
      <c r="G22" s="50"/>
      <c r="H22" s="50"/>
    </row>
    <row r="23" spans="2:13" ht="12" customHeight="1" x14ac:dyDescent="0.4">
      <c r="C23" s="50"/>
      <c r="D23" s="50"/>
      <c r="E23" s="50"/>
      <c r="F23" s="50"/>
      <c r="G23" s="50"/>
      <c r="H23" s="50"/>
    </row>
    <row r="24" spans="2:13" ht="12" customHeight="1" x14ac:dyDescent="0.4">
      <c r="C24" s="50"/>
      <c r="D24" s="50"/>
      <c r="E24" s="50"/>
      <c r="F24" s="50"/>
      <c r="G24" s="50"/>
      <c r="H24" s="50"/>
    </row>
    <row r="25" spans="2:13" ht="12" customHeight="1" x14ac:dyDescent="0.4">
      <c r="C25" s="50"/>
      <c r="D25" s="50"/>
      <c r="E25" s="50"/>
      <c r="F25" s="50"/>
      <c r="G25" s="50"/>
      <c r="H25" s="50"/>
    </row>
    <row r="26" spans="2:13" ht="12" customHeight="1" x14ac:dyDescent="0.4">
      <c r="C26" s="50"/>
      <c r="D26" s="50"/>
      <c r="E26" s="50"/>
      <c r="F26" s="50"/>
      <c r="G26" s="50"/>
      <c r="H26" s="50"/>
    </row>
    <row r="27" spans="2:13" ht="12" customHeight="1" x14ac:dyDescent="0.4"/>
    <row r="28" spans="2:13" ht="12" customHeight="1" x14ac:dyDescent="0.4">
      <c r="C28" s="51"/>
      <c r="D28" s="51"/>
    </row>
    <row r="29" spans="2:13" ht="12" customHeight="1" x14ac:dyDescent="0.4">
      <c r="C29" s="52"/>
      <c r="D29" s="52"/>
    </row>
    <row r="30" spans="2:13" ht="12" customHeight="1" x14ac:dyDescent="0.4">
      <c r="C30" s="51"/>
      <c r="D30" s="51"/>
    </row>
    <row r="31" spans="2:13" ht="12" customHeight="1" x14ac:dyDescent="0.4">
      <c r="C31" s="49"/>
      <c r="D31" s="49"/>
      <c r="E31" s="49"/>
      <c r="F31" s="49"/>
      <c r="G31" s="49"/>
      <c r="H31" s="49"/>
    </row>
    <row r="32" spans="2:13" ht="12" customHeight="1" x14ac:dyDescent="0.4">
      <c r="C32" s="49"/>
      <c r="D32" s="49"/>
      <c r="E32" s="49"/>
      <c r="F32" s="49"/>
      <c r="G32" s="49"/>
      <c r="H32" s="49"/>
    </row>
    <row r="33" spans="3:8" ht="12" customHeight="1" x14ac:dyDescent="0.4">
      <c r="C33" s="50"/>
      <c r="D33" s="50"/>
      <c r="E33" s="50"/>
      <c r="F33" s="50"/>
      <c r="G33" s="50"/>
      <c r="H33" s="50"/>
    </row>
    <row r="34" spans="3:8" ht="12" customHeight="1" x14ac:dyDescent="0.4">
      <c r="C34" s="50"/>
      <c r="D34" s="50"/>
      <c r="E34" s="50"/>
      <c r="F34" s="50"/>
      <c r="G34" s="50"/>
      <c r="H34" s="50"/>
    </row>
    <row r="35" spans="3:8" ht="12" customHeight="1" x14ac:dyDescent="0.4">
      <c r="C35" s="50"/>
      <c r="D35" s="50"/>
      <c r="E35" s="50"/>
      <c r="F35" s="50"/>
      <c r="G35" s="50"/>
      <c r="H35" s="50"/>
    </row>
    <row r="36" spans="3:8" ht="12" customHeight="1" x14ac:dyDescent="0.4">
      <c r="C36" s="50"/>
      <c r="D36" s="50"/>
      <c r="E36" s="50"/>
      <c r="F36" s="50"/>
      <c r="G36" s="50"/>
      <c r="H36" s="50"/>
    </row>
    <row r="37" spans="3:8" ht="12" customHeight="1" x14ac:dyDescent="0.4">
      <c r="C37" s="50"/>
      <c r="D37" s="50"/>
      <c r="E37" s="50"/>
      <c r="F37" s="50"/>
      <c r="G37" s="50"/>
      <c r="H37" s="50"/>
    </row>
    <row r="38" spans="3:8" ht="12" customHeight="1" x14ac:dyDescent="0.4">
      <c r="C38" s="50"/>
      <c r="D38" s="50"/>
      <c r="E38" s="50"/>
      <c r="F38" s="50"/>
      <c r="G38" s="50"/>
      <c r="H38" s="50"/>
    </row>
    <row r="39" spans="3:8" ht="12" customHeight="1" x14ac:dyDescent="0.4">
      <c r="C39" s="50"/>
      <c r="D39" s="50"/>
      <c r="E39" s="50"/>
      <c r="F39" s="50"/>
      <c r="G39" s="50"/>
      <c r="H39" s="50"/>
    </row>
    <row r="40" spans="3:8" ht="12" customHeight="1" x14ac:dyDescent="0.4">
      <c r="C40" s="50"/>
      <c r="D40" s="50"/>
      <c r="E40" s="50"/>
      <c r="F40" s="50"/>
      <c r="G40" s="50"/>
      <c r="H40" s="50"/>
    </row>
    <row r="41" spans="3:8" ht="12" customHeight="1" x14ac:dyDescent="0.4">
      <c r="C41" s="50"/>
      <c r="D41" s="50"/>
      <c r="E41" s="50"/>
      <c r="F41" s="50"/>
      <c r="G41" s="50"/>
      <c r="H41" s="50"/>
    </row>
    <row r="42" spans="3:8" ht="12" customHeight="1" x14ac:dyDescent="0.4">
      <c r="C42" s="50"/>
      <c r="D42" s="50"/>
      <c r="E42" s="50"/>
      <c r="F42" s="50"/>
      <c r="G42" s="50"/>
      <c r="H42" s="50"/>
    </row>
    <row r="43" spans="3:8" ht="12" customHeight="1" x14ac:dyDescent="0.4">
      <c r="C43" s="50"/>
      <c r="D43" s="50"/>
      <c r="E43" s="50"/>
      <c r="F43" s="50"/>
      <c r="G43" s="50"/>
      <c r="H43" s="50"/>
    </row>
    <row r="44" spans="3:8" ht="12" customHeight="1" x14ac:dyDescent="0.4">
      <c r="C44" s="50"/>
      <c r="D44" s="50"/>
      <c r="E44" s="50"/>
      <c r="F44" s="50"/>
      <c r="G44" s="50"/>
      <c r="H44" s="50"/>
    </row>
    <row r="45" spans="3:8" ht="12" customHeight="1" x14ac:dyDescent="0.4">
      <c r="C45" s="50"/>
      <c r="D45" s="50"/>
      <c r="E45" s="50"/>
      <c r="F45" s="50"/>
      <c r="G45" s="50"/>
      <c r="H45" s="50"/>
    </row>
    <row r="46" spans="3:8" ht="12" customHeight="1" x14ac:dyDescent="0.4">
      <c r="C46" s="50"/>
      <c r="D46" s="50"/>
      <c r="E46" s="50"/>
      <c r="F46" s="50"/>
      <c r="G46" s="50"/>
      <c r="H46" s="50"/>
    </row>
    <row r="47" spans="3:8" ht="12" customHeight="1" x14ac:dyDescent="0.4"/>
    <row r="48" spans="3:8" ht="12" customHeight="1" x14ac:dyDescent="0.4"/>
    <row r="49" spans="3:4" ht="12" customHeight="1" x14ac:dyDescent="0.4"/>
    <row r="50" spans="3:4" ht="12" customHeight="1" x14ac:dyDescent="0.4"/>
    <row r="51" spans="3:4" ht="12" customHeight="1" x14ac:dyDescent="0.4"/>
    <row r="52" spans="3:4" ht="12" customHeight="1" x14ac:dyDescent="0.4">
      <c r="C52" s="52"/>
      <c r="D52" s="52"/>
    </row>
    <row r="53" spans="3:4" ht="12" customHeight="1" x14ac:dyDescent="0.4"/>
    <row r="54" spans="3:4" ht="12" customHeight="1" x14ac:dyDescent="0.4"/>
    <row r="55" spans="3:4" ht="12" customHeight="1" x14ac:dyDescent="0.4"/>
    <row r="56" spans="3:4" ht="12" customHeight="1" x14ac:dyDescent="0.4"/>
    <row r="57" spans="3:4" ht="12" customHeight="1" x14ac:dyDescent="0.4"/>
    <row r="58" spans="3:4" ht="12" customHeight="1" x14ac:dyDescent="0.4"/>
    <row r="59" spans="3:4" ht="12" customHeight="1" x14ac:dyDescent="0.4"/>
    <row r="60" spans="3:4" ht="12" customHeight="1" x14ac:dyDescent="0.4"/>
    <row r="61" spans="3:4" ht="12" customHeight="1" x14ac:dyDescent="0.4"/>
    <row r="62" spans="3:4" ht="12" customHeight="1" x14ac:dyDescent="0.4"/>
    <row r="63" spans="3:4" ht="12" customHeight="1" x14ac:dyDescent="0.4"/>
    <row r="64" spans="3: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sheetData>
  <sheetProtection algorithmName="SHA-512" hashValue="YftNPGhLwiM0tKttl/KQu3F8KGsc9PuC9VZ5FutyPKxpEnp60oLJGRHc8yVMbQeqCeaaEOv+JmDLiqCdFoUDlA==" saltValue="S9+ubuubrsa4ajXdi+e6eQ=="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M17">
    <cfRule type="expression" dxfId="20" priority="86">
      <formula>$AF$3=TRUE</formula>
    </cfRule>
  </conditionalFormatting>
  <dataValidations count="2">
    <dataValidation type="list" allowBlank="1" showInputMessage="1" showErrorMessage="1" sqref="F12:F16" xr:uid="{00000000-0002-0000-0200-000001000000}">
      <formula1>産業分類</formula1>
    </dataValidation>
    <dataValidation type="list" allowBlank="1" showInputMessage="1" showErrorMessage="1" sqref="D12:D16" xr:uid="{3955262A-7826-44F9-BC64-400CE95B0FC7}">
      <formula1>"工場,事業場"</formula1>
    </dataValidation>
  </dataValidations>
  <pageMargins left="0.59055118110236227" right="0.59055118110236227" top="0.39370078740157483" bottom="0.39370078740157483" header="0.31496062992125984" footer="0.31496062992125984"/>
  <pageSetup paperSize="9" scale="37"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2305050</xdr:colOff>
                    <xdr:row>1</xdr:row>
                    <xdr:rowOff>19050</xdr:rowOff>
                  </from>
                  <to>
                    <xdr:col>3</xdr:col>
                    <xdr:colOff>323850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75" defaultRowHeight="12" x14ac:dyDescent="0.4"/>
  <cols>
    <col min="1" max="4" width="2.5" style="5" customWidth="1"/>
    <col min="5" max="5" width="3.75" style="5" customWidth="1"/>
    <col min="6" max="7" width="2.75" style="5" customWidth="1"/>
    <col min="8" max="9" width="2.5" style="5" customWidth="1"/>
    <col min="10" max="13" width="3.125" style="5" customWidth="1"/>
    <col min="14" max="41" width="2.5" style="5" customWidth="1"/>
    <col min="42" max="42" width="3.75" style="5" customWidth="1"/>
    <col min="43" max="46" width="2.5" style="5" customWidth="1"/>
    <col min="47" max="50" width="3.25" style="5" customWidth="1"/>
    <col min="51" max="74" width="2.5" style="5" customWidth="1"/>
    <col min="75" max="78" width="2.625" style="5" customWidth="1"/>
    <col min="79" max="79" width="3.75" style="5" customWidth="1"/>
    <col min="80" max="83" width="2.625" style="5" customWidth="1"/>
    <col min="84" max="87" width="3.25" style="5" customWidth="1"/>
    <col min="88" max="110" width="2.625" style="5" customWidth="1"/>
    <col min="111" max="111" width="1.75" style="5" customWidth="1"/>
    <col min="112" max="118" width="8.75" style="5"/>
    <col min="119" max="119" width="0" style="5" hidden="1" customWidth="1"/>
    <col min="120" max="16384" width="8.75" style="5"/>
  </cols>
  <sheetData>
    <row r="1" spans="1:119" ht="12" customHeight="1" x14ac:dyDescent="0.4">
      <c r="A1" s="78"/>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78"/>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78"/>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row>
    <row r="2" spans="1:119" ht="15" thickBot="1" x14ac:dyDescent="0.45">
      <c r="A2" s="67"/>
      <c r="B2" s="76" t="s">
        <v>561</v>
      </c>
      <c r="C2" s="77" t="s">
        <v>560</v>
      </c>
      <c r="D2" s="77"/>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67"/>
      <c r="AM2" s="76"/>
      <c r="AN2" s="77"/>
      <c r="AO2" s="77"/>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67"/>
      <c r="BX2" s="76"/>
      <c r="BY2" s="77"/>
      <c r="BZ2" s="77"/>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O2" s="26" t="s">
        <v>755</v>
      </c>
    </row>
    <row r="3" spans="1:119" ht="12" customHeight="1" thickBot="1" x14ac:dyDescent="0.45">
      <c r="A3" s="67"/>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67"/>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67"/>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O3" s="29" t="b">
        <v>0</v>
      </c>
    </row>
    <row r="4" spans="1:119" ht="12" customHeight="1" x14ac:dyDescent="0.4">
      <c r="A4" s="67"/>
      <c r="B4" s="432" t="s">
        <v>852</v>
      </c>
      <c r="C4" s="433"/>
      <c r="D4" s="433"/>
      <c r="E4" s="433"/>
      <c r="F4" s="433"/>
      <c r="G4" s="434"/>
      <c r="H4" s="466">
        <v>1</v>
      </c>
      <c r="I4" s="467"/>
      <c r="J4" s="491" t="s">
        <v>851</v>
      </c>
      <c r="K4" s="433"/>
      <c r="L4" s="433"/>
      <c r="M4" s="434"/>
      <c r="N4" s="448" t="str">
        <f>IFERROR(IF(VLOOKUP(H4,事業所リスト,2,FALSE)=0,"",VLOOKUP(H4,事業所リスト,2,FALSE)),"")</f>
        <v/>
      </c>
      <c r="O4" s="449"/>
      <c r="P4" s="449"/>
      <c r="Q4" s="449"/>
      <c r="R4" s="449"/>
      <c r="S4" s="449"/>
      <c r="T4" s="449"/>
      <c r="U4" s="449"/>
      <c r="V4" s="449"/>
      <c r="W4" s="449"/>
      <c r="X4" s="449"/>
      <c r="Y4" s="449"/>
      <c r="Z4" s="449"/>
      <c r="AA4" s="449"/>
      <c r="AB4" s="449"/>
      <c r="AC4" s="449"/>
      <c r="AD4" s="449"/>
      <c r="AE4" s="449"/>
      <c r="AF4" s="449"/>
      <c r="AG4" s="449"/>
      <c r="AH4" s="449"/>
      <c r="AI4" s="449"/>
      <c r="AJ4" s="450"/>
      <c r="AK4" s="40"/>
      <c r="AL4" s="67"/>
      <c r="AM4" s="432" t="s">
        <v>852</v>
      </c>
      <c r="AN4" s="433"/>
      <c r="AO4" s="433"/>
      <c r="AP4" s="433"/>
      <c r="AQ4" s="433"/>
      <c r="AR4" s="434"/>
      <c r="AS4" s="466">
        <v>2</v>
      </c>
      <c r="AT4" s="467"/>
      <c r="AU4" s="491" t="s">
        <v>851</v>
      </c>
      <c r="AV4" s="433"/>
      <c r="AW4" s="433"/>
      <c r="AX4" s="434"/>
      <c r="AY4" s="448" t="str">
        <f>IFERROR(IF(VLOOKUP(AS4,事業所リスト,2,FALSE)=0,"",VLOOKUP(AS4,事業所リスト,2,FALSE)),"")</f>
        <v/>
      </c>
      <c r="AZ4" s="449"/>
      <c r="BA4" s="449"/>
      <c r="BB4" s="449"/>
      <c r="BC4" s="449"/>
      <c r="BD4" s="449"/>
      <c r="BE4" s="449"/>
      <c r="BF4" s="449"/>
      <c r="BG4" s="449"/>
      <c r="BH4" s="449"/>
      <c r="BI4" s="449"/>
      <c r="BJ4" s="449"/>
      <c r="BK4" s="449"/>
      <c r="BL4" s="449"/>
      <c r="BM4" s="449"/>
      <c r="BN4" s="449"/>
      <c r="BO4" s="449"/>
      <c r="BP4" s="449"/>
      <c r="BQ4" s="449"/>
      <c r="BR4" s="449"/>
      <c r="BS4" s="449"/>
      <c r="BT4" s="449"/>
      <c r="BU4" s="450"/>
      <c r="BV4" s="40"/>
      <c r="BW4" s="67"/>
      <c r="BX4" s="432" t="s">
        <v>852</v>
      </c>
      <c r="BY4" s="433"/>
      <c r="BZ4" s="433"/>
      <c r="CA4" s="433"/>
      <c r="CB4" s="433"/>
      <c r="CC4" s="434"/>
      <c r="CD4" s="466">
        <v>3</v>
      </c>
      <c r="CE4" s="467"/>
      <c r="CF4" s="491" t="s">
        <v>851</v>
      </c>
      <c r="CG4" s="433"/>
      <c r="CH4" s="433"/>
      <c r="CI4" s="434"/>
      <c r="CJ4" s="448" t="str">
        <f>IFERROR(IF(VLOOKUP(CD4,事業所リスト,2,FALSE)=0,"",VLOOKUP(CD4,事業所リスト,2,FALSE)),"")</f>
        <v/>
      </c>
      <c r="CK4" s="449"/>
      <c r="CL4" s="449"/>
      <c r="CM4" s="449"/>
      <c r="CN4" s="449"/>
      <c r="CO4" s="449"/>
      <c r="CP4" s="449"/>
      <c r="CQ4" s="449"/>
      <c r="CR4" s="449"/>
      <c r="CS4" s="449"/>
      <c r="CT4" s="449"/>
      <c r="CU4" s="449"/>
      <c r="CV4" s="449"/>
      <c r="CW4" s="449"/>
      <c r="CX4" s="449"/>
      <c r="CY4" s="449"/>
      <c r="CZ4" s="449"/>
      <c r="DA4" s="449"/>
      <c r="DB4" s="449"/>
      <c r="DC4" s="449"/>
      <c r="DD4" s="449"/>
      <c r="DE4" s="449"/>
      <c r="DF4" s="450"/>
      <c r="DG4" s="40"/>
    </row>
    <row r="5" spans="1:119" ht="12" customHeight="1" thickBot="1" x14ac:dyDescent="0.45">
      <c r="A5" s="67"/>
      <c r="B5" s="463"/>
      <c r="C5" s="464"/>
      <c r="D5" s="464"/>
      <c r="E5" s="464"/>
      <c r="F5" s="464"/>
      <c r="G5" s="465"/>
      <c r="H5" s="468"/>
      <c r="I5" s="469"/>
      <c r="J5" s="492"/>
      <c r="K5" s="464"/>
      <c r="L5" s="464"/>
      <c r="M5" s="465"/>
      <c r="N5" s="451"/>
      <c r="O5" s="452"/>
      <c r="P5" s="452"/>
      <c r="Q5" s="452"/>
      <c r="R5" s="452"/>
      <c r="S5" s="452"/>
      <c r="T5" s="452"/>
      <c r="U5" s="452"/>
      <c r="V5" s="452"/>
      <c r="W5" s="452"/>
      <c r="X5" s="452"/>
      <c r="Y5" s="452"/>
      <c r="Z5" s="452"/>
      <c r="AA5" s="452"/>
      <c r="AB5" s="452"/>
      <c r="AC5" s="452"/>
      <c r="AD5" s="452"/>
      <c r="AE5" s="452"/>
      <c r="AF5" s="452"/>
      <c r="AG5" s="452"/>
      <c r="AH5" s="452"/>
      <c r="AI5" s="452"/>
      <c r="AJ5" s="453"/>
      <c r="AK5" s="40"/>
      <c r="AL5" s="67"/>
      <c r="AM5" s="463"/>
      <c r="AN5" s="464"/>
      <c r="AO5" s="464"/>
      <c r="AP5" s="464"/>
      <c r="AQ5" s="464"/>
      <c r="AR5" s="465"/>
      <c r="AS5" s="468"/>
      <c r="AT5" s="469"/>
      <c r="AU5" s="492"/>
      <c r="AV5" s="464"/>
      <c r="AW5" s="464"/>
      <c r="AX5" s="465"/>
      <c r="AY5" s="451"/>
      <c r="AZ5" s="452"/>
      <c r="BA5" s="452"/>
      <c r="BB5" s="452"/>
      <c r="BC5" s="452"/>
      <c r="BD5" s="452"/>
      <c r="BE5" s="452"/>
      <c r="BF5" s="452"/>
      <c r="BG5" s="452"/>
      <c r="BH5" s="452"/>
      <c r="BI5" s="452"/>
      <c r="BJ5" s="452"/>
      <c r="BK5" s="452"/>
      <c r="BL5" s="452"/>
      <c r="BM5" s="452"/>
      <c r="BN5" s="452"/>
      <c r="BO5" s="452"/>
      <c r="BP5" s="452"/>
      <c r="BQ5" s="452"/>
      <c r="BR5" s="452"/>
      <c r="BS5" s="452"/>
      <c r="BT5" s="452"/>
      <c r="BU5" s="453"/>
      <c r="BV5" s="40"/>
      <c r="BW5" s="67"/>
      <c r="BX5" s="463"/>
      <c r="BY5" s="464"/>
      <c r="BZ5" s="464"/>
      <c r="CA5" s="464"/>
      <c r="CB5" s="464"/>
      <c r="CC5" s="465"/>
      <c r="CD5" s="468"/>
      <c r="CE5" s="469"/>
      <c r="CF5" s="492"/>
      <c r="CG5" s="464"/>
      <c r="CH5" s="464"/>
      <c r="CI5" s="465"/>
      <c r="CJ5" s="451"/>
      <c r="CK5" s="452"/>
      <c r="CL5" s="452"/>
      <c r="CM5" s="452"/>
      <c r="CN5" s="452"/>
      <c r="CO5" s="452"/>
      <c r="CP5" s="452"/>
      <c r="CQ5" s="452"/>
      <c r="CR5" s="452"/>
      <c r="CS5" s="452"/>
      <c r="CT5" s="452"/>
      <c r="CU5" s="452"/>
      <c r="CV5" s="452"/>
      <c r="CW5" s="452"/>
      <c r="CX5" s="452"/>
      <c r="CY5" s="452"/>
      <c r="CZ5" s="452"/>
      <c r="DA5" s="452"/>
      <c r="DB5" s="452"/>
      <c r="DC5" s="452"/>
      <c r="DD5" s="452"/>
      <c r="DE5" s="452"/>
      <c r="DF5" s="453"/>
      <c r="DG5" s="40"/>
    </row>
    <row r="6" spans="1:119" ht="18.600000000000001" customHeight="1" x14ac:dyDescent="0.4">
      <c r="A6" s="67"/>
      <c r="B6" s="458" t="s">
        <v>562</v>
      </c>
      <c r="C6" s="459"/>
      <c r="D6" s="459"/>
      <c r="E6" s="459"/>
      <c r="F6" s="459"/>
      <c r="G6" s="459"/>
      <c r="H6" s="460"/>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80"/>
      <c r="AK6" s="40"/>
      <c r="AL6" s="67"/>
      <c r="AM6" s="458" t="s">
        <v>562</v>
      </c>
      <c r="AN6" s="459"/>
      <c r="AO6" s="459"/>
      <c r="AP6" s="459"/>
      <c r="AQ6" s="459"/>
      <c r="AR6" s="459"/>
      <c r="AS6" s="460"/>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80"/>
      <c r="BV6" s="40"/>
      <c r="BW6" s="67"/>
      <c r="BX6" s="458" t="s">
        <v>562</v>
      </c>
      <c r="BY6" s="459"/>
      <c r="BZ6" s="459"/>
      <c r="CA6" s="459"/>
      <c r="CB6" s="459"/>
      <c r="CC6" s="459"/>
      <c r="CD6" s="460"/>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80"/>
      <c r="DG6" s="40"/>
    </row>
    <row r="7" spans="1:119" ht="12" customHeight="1" x14ac:dyDescent="0.4">
      <c r="A7" s="67"/>
      <c r="B7" s="85"/>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2"/>
      <c r="AK7" s="40"/>
      <c r="AL7" s="67"/>
      <c r="AM7" s="85"/>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2"/>
      <c r="BV7" s="40"/>
      <c r="BW7" s="67"/>
      <c r="BX7" s="85"/>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2"/>
      <c r="DG7" s="40"/>
    </row>
    <row r="8" spans="1:119" ht="12" customHeight="1" x14ac:dyDescent="0.4">
      <c r="A8" s="67"/>
      <c r="B8" s="85"/>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2"/>
      <c r="AK8" s="40"/>
      <c r="AL8" s="67"/>
      <c r="AM8" s="85"/>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2"/>
      <c r="BV8" s="40"/>
      <c r="BW8" s="67"/>
      <c r="BX8" s="85"/>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2"/>
      <c r="DG8" s="40"/>
    </row>
    <row r="9" spans="1:119" ht="12" customHeight="1" x14ac:dyDescent="0.4">
      <c r="A9" s="67"/>
      <c r="B9" s="85"/>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2"/>
      <c r="AK9" s="40"/>
      <c r="AL9" s="67"/>
      <c r="AM9" s="85"/>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2"/>
      <c r="BV9" s="40"/>
      <c r="BW9" s="67"/>
      <c r="BX9" s="85"/>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2"/>
      <c r="DG9" s="40"/>
    </row>
    <row r="10" spans="1:119" ht="12" customHeight="1" x14ac:dyDescent="0.4">
      <c r="A10" s="67"/>
      <c r="B10" s="85"/>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2"/>
      <c r="AK10" s="40"/>
      <c r="AL10" s="67"/>
      <c r="AM10" s="85"/>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2"/>
      <c r="BV10" s="40"/>
      <c r="BW10" s="67"/>
      <c r="BX10" s="85"/>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2"/>
      <c r="DG10" s="40"/>
    </row>
    <row r="11" spans="1:119" ht="12" customHeight="1" x14ac:dyDescent="0.4">
      <c r="A11" s="67"/>
      <c r="B11" s="85"/>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2"/>
      <c r="AK11" s="40"/>
      <c r="AL11" s="67"/>
      <c r="AM11" s="85"/>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2"/>
      <c r="BV11" s="40"/>
      <c r="BW11" s="67"/>
      <c r="BX11" s="85"/>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2"/>
      <c r="DG11" s="40"/>
    </row>
    <row r="12" spans="1:119" ht="12" customHeight="1" x14ac:dyDescent="0.4">
      <c r="A12" s="67"/>
      <c r="B12" s="85"/>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2"/>
      <c r="AK12" s="40"/>
      <c r="AL12" s="67"/>
      <c r="AM12" s="85"/>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2"/>
      <c r="BV12" s="40"/>
      <c r="BW12" s="67"/>
      <c r="BX12" s="85"/>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2"/>
      <c r="DG12" s="40"/>
    </row>
    <row r="13" spans="1:119" ht="12" customHeight="1" x14ac:dyDescent="0.4">
      <c r="A13" s="67"/>
      <c r="B13" s="85"/>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2"/>
      <c r="AK13" s="40"/>
      <c r="AL13" s="67"/>
      <c r="AM13" s="85"/>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2"/>
      <c r="BV13" s="40"/>
      <c r="BW13" s="67"/>
      <c r="BX13" s="85"/>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2"/>
      <c r="DG13" s="40"/>
    </row>
    <row r="14" spans="1:119" ht="12" customHeight="1" x14ac:dyDescent="0.4">
      <c r="A14" s="67"/>
      <c r="B14" s="85"/>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2"/>
      <c r="AK14" s="40"/>
      <c r="AL14" s="67"/>
      <c r="AM14" s="85"/>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2"/>
      <c r="BV14" s="40"/>
      <c r="BW14" s="67"/>
      <c r="BX14" s="85"/>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2"/>
      <c r="DG14" s="40"/>
    </row>
    <row r="15" spans="1:119" ht="12" customHeight="1" x14ac:dyDescent="0.4">
      <c r="A15" s="67"/>
      <c r="B15" s="85"/>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2"/>
      <c r="AK15" s="40"/>
      <c r="AL15" s="67"/>
      <c r="AM15" s="85"/>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2"/>
      <c r="BV15" s="40"/>
      <c r="BW15" s="67"/>
      <c r="BX15" s="85"/>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2"/>
      <c r="DG15" s="40"/>
    </row>
    <row r="16" spans="1:119" ht="12" customHeight="1" x14ac:dyDescent="0.4">
      <c r="A16" s="67"/>
      <c r="B16" s="85"/>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2"/>
      <c r="AK16" s="40"/>
      <c r="AL16" s="67"/>
      <c r="AM16" s="85"/>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2"/>
      <c r="BV16" s="40"/>
      <c r="BW16" s="67"/>
      <c r="BX16" s="85"/>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2"/>
      <c r="DG16" s="40"/>
    </row>
    <row r="17" spans="1:111" ht="12" customHeight="1" x14ac:dyDescent="0.4">
      <c r="A17" s="67"/>
      <c r="B17" s="85"/>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2"/>
      <c r="AK17" s="40"/>
      <c r="AL17" s="67"/>
      <c r="AM17" s="85"/>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2"/>
      <c r="BV17" s="40"/>
      <c r="BW17" s="67"/>
      <c r="BX17" s="85"/>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2"/>
      <c r="DG17" s="40"/>
    </row>
    <row r="18" spans="1:111" ht="12" customHeight="1" x14ac:dyDescent="0.4">
      <c r="A18" s="67"/>
      <c r="B18" s="85"/>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2"/>
      <c r="AK18" s="40"/>
      <c r="AL18" s="67"/>
      <c r="AM18" s="85"/>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2"/>
      <c r="BV18" s="40"/>
      <c r="BW18" s="67"/>
      <c r="BX18" s="85"/>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2"/>
      <c r="DG18" s="40"/>
    </row>
    <row r="19" spans="1:111" ht="12" customHeight="1" x14ac:dyDescent="0.4">
      <c r="A19" s="67"/>
      <c r="B19" s="85"/>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2"/>
      <c r="AK19" s="40"/>
      <c r="AL19" s="67"/>
      <c r="AM19" s="85"/>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2"/>
      <c r="BV19" s="40"/>
      <c r="BW19" s="67"/>
      <c r="BX19" s="85"/>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2"/>
      <c r="DG19" s="40"/>
    </row>
    <row r="20" spans="1:111" ht="12" customHeight="1" x14ac:dyDescent="0.4">
      <c r="A20" s="67"/>
      <c r="B20" s="85"/>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2"/>
      <c r="AK20" s="40"/>
      <c r="AL20" s="67"/>
      <c r="AM20" s="85"/>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2"/>
      <c r="BV20" s="40"/>
      <c r="BW20" s="67"/>
      <c r="BX20" s="85"/>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2"/>
      <c r="DG20" s="40"/>
    </row>
    <row r="21" spans="1:111" ht="12" customHeight="1" x14ac:dyDescent="0.4">
      <c r="A21" s="67"/>
      <c r="B21" s="85"/>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2"/>
      <c r="AK21" s="40"/>
      <c r="AL21" s="67"/>
      <c r="AM21" s="85"/>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2"/>
      <c r="BV21" s="40"/>
      <c r="BW21" s="67"/>
      <c r="BX21" s="85"/>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2"/>
      <c r="DG21" s="40"/>
    </row>
    <row r="22" spans="1:111" ht="12" customHeight="1" x14ac:dyDescent="0.4">
      <c r="A22" s="67"/>
      <c r="B22" s="85"/>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2"/>
      <c r="AK22" s="40"/>
      <c r="AL22" s="67"/>
      <c r="AM22" s="85"/>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2"/>
      <c r="BV22" s="40"/>
      <c r="BW22" s="67"/>
      <c r="BX22" s="85"/>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2"/>
      <c r="DG22" s="40"/>
    </row>
    <row r="23" spans="1:111" ht="12" customHeight="1" x14ac:dyDescent="0.4">
      <c r="A23" s="67"/>
      <c r="B23" s="85"/>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2"/>
      <c r="AK23" s="40"/>
      <c r="AL23" s="67"/>
      <c r="AM23" s="85"/>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2"/>
      <c r="BV23" s="40"/>
      <c r="BW23" s="67"/>
      <c r="BX23" s="85"/>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2"/>
      <c r="DG23" s="40"/>
    </row>
    <row r="24" spans="1:111" ht="12" customHeight="1" x14ac:dyDescent="0.4">
      <c r="A24" s="67"/>
      <c r="B24" s="85"/>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2"/>
      <c r="AK24" s="40"/>
      <c r="AL24" s="67"/>
      <c r="AM24" s="85"/>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2"/>
      <c r="BV24" s="40"/>
      <c r="BW24" s="67"/>
      <c r="BX24" s="85"/>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2"/>
      <c r="DG24" s="40"/>
    </row>
    <row r="25" spans="1:111" ht="12" customHeight="1" x14ac:dyDescent="0.4">
      <c r="A25" s="67"/>
      <c r="B25" s="85"/>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2"/>
      <c r="AK25" s="40"/>
      <c r="AL25" s="67"/>
      <c r="AM25" s="85"/>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2"/>
      <c r="BV25" s="40"/>
      <c r="BW25" s="67"/>
      <c r="BX25" s="85"/>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2"/>
      <c r="DG25" s="40"/>
    </row>
    <row r="26" spans="1:111" ht="12" customHeight="1" x14ac:dyDescent="0.4">
      <c r="A26" s="67"/>
      <c r="B26" s="85"/>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2"/>
      <c r="AK26" s="40"/>
      <c r="AL26" s="67"/>
      <c r="AM26" s="85"/>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2"/>
      <c r="BV26" s="40"/>
      <c r="BW26" s="67"/>
      <c r="BX26" s="85"/>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2"/>
      <c r="DG26" s="40"/>
    </row>
    <row r="27" spans="1:111" ht="12" customHeight="1" x14ac:dyDescent="0.4">
      <c r="A27" s="67"/>
      <c r="B27" s="85"/>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2"/>
      <c r="AK27" s="40"/>
      <c r="AL27" s="67"/>
      <c r="AM27" s="85"/>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2"/>
      <c r="BV27" s="40"/>
      <c r="BW27" s="67"/>
      <c r="BX27" s="85"/>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2"/>
      <c r="DG27" s="40"/>
    </row>
    <row r="28" spans="1:111" ht="12" customHeight="1" x14ac:dyDescent="0.4">
      <c r="A28" s="67"/>
      <c r="B28" s="85"/>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2"/>
      <c r="AK28" s="40"/>
      <c r="AL28" s="67"/>
      <c r="AM28" s="85"/>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2"/>
      <c r="BV28" s="40"/>
      <c r="BW28" s="67"/>
      <c r="BX28" s="85"/>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2"/>
      <c r="DG28" s="40"/>
    </row>
    <row r="29" spans="1:111" ht="12" customHeight="1" x14ac:dyDescent="0.4">
      <c r="A29" s="67"/>
      <c r="B29" s="85"/>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2"/>
      <c r="AK29" s="40"/>
      <c r="AL29" s="67"/>
      <c r="AM29" s="85"/>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2"/>
      <c r="BV29" s="40"/>
      <c r="BW29" s="67"/>
      <c r="BX29" s="85"/>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2"/>
      <c r="DG29" s="40"/>
    </row>
    <row r="30" spans="1:111" ht="12" customHeight="1" x14ac:dyDescent="0.4">
      <c r="A30" s="67"/>
      <c r="B30" s="85"/>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2"/>
      <c r="AK30" s="40"/>
      <c r="AL30" s="67"/>
      <c r="AM30" s="85"/>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2"/>
      <c r="BV30" s="40"/>
      <c r="BW30" s="67"/>
      <c r="BX30" s="85"/>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2"/>
      <c r="DG30" s="40"/>
    </row>
    <row r="31" spans="1:111" ht="12" customHeight="1" x14ac:dyDescent="0.4">
      <c r="A31" s="67"/>
      <c r="B31" s="85"/>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2"/>
      <c r="AK31" s="40"/>
      <c r="AL31" s="67"/>
      <c r="AM31" s="85"/>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2"/>
      <c r="BV31" s="40"/>
      <c r="BW31" s="67"/>
      <c r="BX31" s="85"/>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2"/>
      <c r="DG31" s="40"/>
    </row>
    <row r="32" spans="1:111" ht="12" customHeight="1" x14ac:dyDescent="0.4">
      <c r="A32" s="67"/>
      <c r="B32" s="85"/>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2"/>
      <c r="AK32" s="40"/>
      <c r="AL32" s="67"/>
      <c r="AM32" s="85"/>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2"/>
      <c r="BV32" s="40"/>
      <c r="BW32" s="67"/>
      <c r="BX32" s="85"/>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2"/>
      <c r="DG32" s="40"/>
    </row>
    <row r="33" spans="1:111" ht="12" customHeight="1" x14ac:dyDescent="0.4">
      <c r="A33" s="67"/>
      <c r="B33" s="85"/>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2"/>
      <c r="AK33" s="40"/>
      <c r="AL33" s="67"/>
      <c r="AM33" s="85"/>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2"/>
      <c r="BV33" s="40"/>
      <c r="BW33" s="67"/>
      <c r="BX33" s="85"/>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2"/>
      <c r="DG33" s="40"/>
    </row>
    <row r="34" spans="1:111" ht="12" customHeight="1" x14ac:dyDescent="0.4">
      <c r="A34" s="67"/>
      <c r="B34" s="85"/>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2"/>
      <c r="AK34" s="40"/>
      <c r="AL34" s="67"/>
      <c r="AM34" s="85"/>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2"/>
      <c r="BV34" s="40"/>
      <c r="BW34" s="67"/>
      <c r="BX34" s="85"/>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2"/>
      <c r="DG34" s="40"/>
    </row>
    <row r="35" spans="1:111" ht="12" customHeight="1" x14ac:dyDescent="0.4">
      <c r="A35" s="67"/>
      <c r="B35" s="85"/>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2"/>
      <c r="AK35" s="40"/>
      <c r="AL35" s="67"/>
      <c r="AM35" s="85"/>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2"/>
      <c r="BV35" s="40"/>
      <c r="BW35" s="67"/>
      <c r="BX35" s="85"/>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2"/>
      <c r="DG35" s="40"/>
    </row>
    <row r="36" spans="1:111" ht="12" customHeight="1" x14ac:dyDescent="0.4">
      <c r="A36" s="67"/>
      <c r="B36" s="85"/>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2"/>
      <c r="AK36" s="40"/>
      <c r="AL36" s="67"/>
      <c r="AM36" s="85"/>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2"/>
      <c r="BV36" s="40"/>
      <c r="BW36" s="67"/>
      <c r="BX36" s="85"/>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2"/>
      <c r="DG36" s="40"/>
    </row>
    <row r="37" spans="1:111" ht="12" customHeight="1" x14ac:dyDescent="0.4">
      <c r="A37" s="67"/>
      <c r="B37" s="85"/>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2"/>
      <c r="AK37" s="40"/>
      <c r="AL37" s="67"/>
      <c r="AM37" s="85"/>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2"/>
      <c r="BV37" s="40"/>
      <c r="BW37" s="67"/>
      <c r="BX37" s="85"/>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2"/>
      <c r="DG37" s="40"/>
    </row>
    <row r="38" spans="1:111" ht="12" customHeight="1" x14ac:dyDescent="0.4">
      <c r="A38" s="67"/>
      <c r="B38" s="85"/>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2"/>
      <c r="AK38" s="40"/>
      <c r="AL38" s="67"/>
      <c r="AM38" s="85"/>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2"/>
      <c r="BV38" s="40"/>
      <c r="BW38" s="67"/>
      <c r="BX38" s="85"/>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2"/>
      <c r="DG38" s="40"/>
    </row>
    <row r="39" spans="1:111" ht="12" customHeight="1" x14ac:dyDescent="0.4">
      <c r="A39" s="67"/>
      <c r="B39" s="85"/>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2"/>
      <c r="AK39" s="40"/>
      <c r="AL39" s="67"/>
      <c r="AM39" s="85"/>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2"/>
      <c r="BV39" s="40"/>
      <c r="BW39" s="67"/>
      <c r="BX39" s="85"/>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2"/>
      <c r="DG39" s="40"/>
    </row>
    <row r="40" spans="1:111" ht="12" customHeight="1" x14ac:dyDescent="0.4">
      <c r="A40" s="67"/>
      <c r="B40" s="85"/>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2"/>
      <c r="AK40" s="40"/>
      <c r="AL40" s="67"/>
      <c r="AM40" s="85"/>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2"/>
      <c r="BV40" s="40"/>
      <c r="BW40" s="67"/>
      <c r="BX40" s="85"/>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2"/>
      <c r="DG40" s="40"/>
    </row>
    <row r="41" spans="1:111" ht="12" customHeight="1" x14ac:dyDescent="0.4">
      <c r="A41" s="67"/>
      <c r="B41" s="85"/>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2"/>
      <c r="AK41" s="40"/>
      <c r="AL41" s="67"/>
      <c r="AM41" s="85"/>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2"/>
      <c r="BV41" s="40"/>
      <c r="BW41" s="67"/>
      <c r="BX41" s="85"/>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2"/>
      <c r="DG41" s="40"/>
    </row>
    <row r="42" spans="1:111" ht="12" customHeight="1" x14ac:dyDescent="0.4">
      <c r="A42" s="67"/>
      <c r="B42" s="85"/>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2"/>
      <c r="AK42" s="40"/>
      <c r="AL42" s="67"/>
      <c r="AM42" s="85"/>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2"/>
      <c r="BV42" s="40"/>
      <c r="BW42" s="67"/>
      <c r="BX42" s="85"/>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2"/>
      <c r="DG42" s="40"/>
    </row>
    <row r="43" spans="1:111" ht="12" customHeight="1" x14ac:dyDescent="0.4">
      <c r="A43" s="67"/>
      <c r="B43" s="85"/>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2"/>
      <c r="AK43" s="40"/>
      <c r="AL43" s="67"/>
      <c r="AM43" s="85"/>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2"/>
      <c r="BV43" s="40"/>
      <c r="BW43" s="67"/>
      <c r="BX43" s="85"/>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2"/>
      <c r="DG43" s="40"/>
    </row>
    <row r="44" spans="1:111" ht="12" customHeight="1" x14ac:dyDescent="0.4">
      <c r="A44" s="67"/>
      <c r="B44" s="85"/>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2"/>
      <c r="AK44" s="40"/>
      <c r="AL44" s="67"/>
      <c r="AM44" s="85"/>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2"/>
      <c r="BV44" s="40"/>
      <c r="BW44" s="67"/>
      <c r="BX44" s="85"/>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2"/>
      <c r="DG44" s="40"/>
    </row>
    <row r="45" spans="1:111" ht="12" customHeight="1" x14ac:dyDescent="0.4">
      <c r="A45" s="67"/>
      <c r="B45" s="85"/>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2"/>
      <c r="AK45" s="40"/>
      <c r="AL45" s="67"/>
      <c r="AM45" s="85"/>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2"/>
      <c r="BV45" s="40"/>
      <c r="BW45" s="67"/>
      <c r="BX45" s="85"/>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2"/>
      <c r="DG45" s="40"/>
    </row>
    <row r="46" spans="1:111" ht="12" customHeight="1" x14ac:dyDescent="0.4">
      <c r="A46" s="67"/>
      <c r="B46" s="85"/>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2"/>
      <c r="AK46" s="40"/>
      <c r="AL46" s="67"/>
      <c r="AM46" s="85"/>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2"/>
      <c r="BV46" s="40"/>
      <c r="BW46" s="67"/>
      <c r="BX46" s="85"/>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2"/>
      <c r="DG46" s="40"/>
    </row>
    <row r="47" spans="1:111" ht="12" customHeight="1" x14ac:dyDescent="0.4">
      <c r="A47" s="67"/>
      <c r="B47" s="85"/>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2"/>
      <c r="AK47" s="40"/>
      <c r="AL47" s="67"/>
      <c r="AM47" s="85"/>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2"/>
      <c r="BV47" s="40"/>
      <c r="BW47" s="67"/>
      <c r="BX47" s="85"/>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2"/>
      <c r="DG47" s="40"/>
    </row>
    <row r="48" spans="1:111" ht="12" customHeight="1" x14ac:dyDescent="0.4">
      <c r="A48" s="67"/>
      <c r="B48" s="85"/>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2"/>
      <c r="AK48" s="40"/>
      <c r="AL48" s="67"/>
      <c r="AM48" s="85"/>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2"/>
      <c r="BV48" s="40"/>
      <c r="BW48" s="67"/>
      <c r="BX48" s="85"/>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2"/>
      <c r="DG48" s="40"/>
    </row>
    <row r="49" spans="1:111" ht="12" customHeight="1" thickBot="1" x14ac:dyDescent="0.45">
      <c r="A49" s="67"/>
      <c r="B49" s="86"/>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4"/>
      <c r="AK49" s="40"/>
      <c r="AL49" s="67"/>
      <c r="AM49" s="86"/>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4"/>
      <c r="BV49" s="40"/>
      <c r="BW49" s="67"/>
      <c r="BX49" s="86"/>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4"/>
      <c r="DG49" s="40"/>
    </row>
    <row r="50" spans="1:111" ht="12" customHeight="1" x14ac:dyDescent="0.4">
      <c r="A50" s="67"/>
      <c r="B50" s="432" t="s">
        <v>553</v>
      </c>
      <c r="C50" s="433"/>
      <c r="D50" s="433"/>
      <c r="E50" s="433"/>
      <c r="F50" s="433"/>
      <c r="G50" s="433"/>
      <c r="H50" s="433"/>
      <c r="I50" s="434"/>
      <c r="J50" s="438"/>
      <c r="K50" s="438"/>
      <c r="L50" s="438"/>
      <c r="M50" s="438"/>
      <c r="N50" s="438"/>
      <c r="O50" s="438"/>
      <c r="P50" s="438"/>
      <c r="Q50" s="438"/>
      <c r="R50" s="438"/>
      <c r="S50" s="438"/>
      <c r="T50" s="438"/>
      <c r="U50" s="438"/>
      <c r="V50" s="438"/>
      <c r="W50" s="438"/>
      <c r="X50" s="438"/>
      <c r="Y50" s="438"/>
      <c r="Z50" s="438"/>
      <c r="AA50" s="438"/>
      <c r="AB50" s="438"/>
      <c r="AC50" s="438"/>
      <c r="AD50" s="438"/>
      <c r="AE50" s="438"/>
      <c r="AF50" s="438"/>
      <c r="AG50" s="438"/>
      <c r="AH50" s="438"/>
      <c r="AI50" s="438"/>
      <c r="AJ50" s="439"/>
      <c r="AK50" s="40"/>
      <c r="AL50" s="67"/>
      <c r="AM50" s="432" t="s">
        <v>553</v>
      </c>
      <c r="AN50" s="433"/>
      <c r="AO50" s="433"/>
      <c r="AP50" s="433"/>
      <c r="AQ50" s="433"/>
      <c r="AR50" s="433"/>
      <c r="AS50" s="433"/>
      <c r="AT50" s="434"/>
      <c r="AU50" s="438"/>
      <c r="AV50" s="438"/>
      <c r="AW50" s="438"/>
      <c r="AX50" s="438"/>
      <c r="AY50" s="438"/>
      <c r="AZ50" s="438"/>
      <c r="BA50" s="438"/>
      <c r="BB50" s="438"/>
      <c r="BC50" s="438"/>
      <c r="BD50" s="438"/>
      <c r="BE50" s="438"/>
      <c r="BF50" s="438"/>
      <c r="BG50" s="438"/>
      <c r="BH50" s="438"/>
      <c r="BI50" s="438"/>
      <c r="BJ50" s="438"/>
      <c r="BK50" s="438"/>
      <c r="BL50" s="438"/>
      <c r="BM50" s="438"/>
      <c r="BN50" s="438"/>
      <c r="BO50" s="438"/>
      <c r="BP50" s="438"/>
      <c r="BQ50" s="438"/>
      <c r="BR50" s="438"/>
      <c r="BS50" s="438"/>
      <c r="BT50" s="438"/>
      <c r="BU50" s="439"/>
      <c r="BV50" s="40"/>
      <c r="BW50" s="67"/>
      <c r="BX50" s="432" t="s">
        <v>553</v>
      </c>
      <c r="BY50" s="433"/>
      <c r="BZ50" s="433"/>
      <c r="CA50" s="433"/>
      <c r="CB50" s="433"/>
      <c r="CC50" s="433"/>
      <c r="CD50" s="433"/>
      <c r="CE50" s="434"/>
      <c r="CF50" s="502"/>
      <c r="CG50" s="503"/>
      <c r="CH50" s="503"/>
      <c r="CI50" s="503"/>
      <c r="CJ50" s="503"/>
      <c r="CK50" s="503"/>
      <c r="CL50" s="503"/>
      <c r="CM50" s="503"/>
      <c r="CN50" s="503"/>
      <c r="CO50" s="503"/>
      <c r="CP50" s="503"/>
      <c r="CQ50" s="503"/>
      <c r="CR50" s="503"/>
      <c r="CS50" s="503"/>
      <c r="CT50" s="503"/>
      <c r="CU50" s="503"/>
      <c r="CV50" s="503"/>
      <c r="CW50" s="503"/>
      <c r="CX50" s="503"/>
      <c r="CY50" s="503"/>
      <c r="CZ50" s="503"/>
      <c r="DA50" s="503"/>
      <c r="DB50" s="503"/>
      <c r="DC50" s="503"/>
      <c r="DD50" s="503"/>
      <c r="DE50" s="503"/>
      <c r="DF50" s="504"/>
      <c r="DG50" s="40"/>
    </row>
    <row r="51" spans="1:111" ht="12" customHeight="1" x14ac:dyDescent="0.4">
      <c r="A51" s="67"/>
      <c r="B51" s="435"/>
      <c r="C51" s="436"/>
      <c r="D51" s="436"/>
      <c r="E51" s="436"/>
      <c r="F51" s="436"/>
      <c r="G51" s="436"/>
      <c r="H51" s="436"/>
      <c r="I51" s="437"/>
      <c r="J51" s="440"/>
      <c r="K51" s="440"/>
      <c r="L51" s="440"/>
      <c r="M51" s="440"/>
      <c r="N51" s="440"/>
      <c r="O51" s="440"/>
      <c r="P51" s="440"/>
      <c r="Q51" s="440"/>
      <c r="R51" s="440"/>
      <c r="S51" s="440"/>
      <c r="T51" s="440"/>
      <c r="U51" s="440"/>
      <c r="V51" s="440"/>
      <c r="W51" s="440"/>
      <c r="X51" s="440"/>
      <c r="Y51" s="440"/>
      <c r="Z51" s="440"/>
      <c r="AA51" s="440"/>
      <c r="AB51" s="440"/>
      <c r="AC51" s="440"/>
      <c r="AD51" s="440"/>
      <c r="AE51" s="440"/>
      <c r="AF51" s="440"/>
      <c r="AG51" s="440"/>
      <c r="AH51" s="440"/>
      <c r="AI51" s="440"/>
      <c r="AJ51" s="441"/>
      <c r="AK51" s="40"/>
      <c r="AL51" s="67"/>
      <c r="AM51" s="435"/>
      <c r="AN51" s="436"/>
      <c r="AO51" s="436"/>
      <c r="AP51" s="436"/>
      <c r="AQ51" s="436"/>
      <c r="AR51" s="436"/>
      <c r="AS51" s="436"/>
      <c r="AT51" s="437"/>
      <c r="AU51" s="440"/>
      <c r="AV51" s="440"/>
      <c r="AW51" s="440"/>
      <c r="AX51" s="440"/>
      <c r="AY51" s="440"/>
      <c r="AZ51" s="440"/>
      <c r="BA51" s="440"/>
      <c r="BB51" s="440"/>
      <c r="BC51" s="440"/>
      <c r="BD51" s="440"/>
      <c r="BE51" s="440"/>
      <c r="BF51" s="440"/>
      <c r="BG51" s="440"/>
      <c r="BH51" s="440"/>
      <c r="BI51" s="440"/>
      <c r="BJ51" s="440"/>
      <c r="BK51" s="440"/>
      <c r="BL51" s="440"/>
      <c r="BM51" s="440"/>
      <c r="BN51" s="440"/>
      <c r="BO51" s="440"/>
      <c r="BP51" s="440"/>
      <c r="BQ51" s="440"/>
      <c r="BR51" s="440"/>
      <c r="BS51" s="440"/>
      <c r="BT51" s="440"/>
      <c r="BU51" s="441"/>
      <c r="BV51" s="40"/>
      <c r="BW51" s="67"/>
      <c r="BX51" s="435"/>
      <c r="BY51" s="436"/>
      <c r="BZ51" s="436"/>
      <c r="CA51" s="436"/>
      <c r="CB51" s="436"/>
      <c r="CC51" s="436"/>
      <c r="CD51" s="436"/>
      <c r="CE51" s="437"/>
      <c r="CF51" s="505"/>
      <c r="CG51" s="506"/>
      <c r="CH51" s="506"/>
      <c r="CI51" s="506"/>
      <c r="CJ51" s="506"/>
      <c r="CK51" s="506"/>
      <c r="CL51" s="506"/>
      <c r="CM51" s="506"/>
      <c r="CN51" s="506"/>
      <c r="CO51" s="506"/>
      <c r="CP51" s="506"/>
      <c r="CQ51" s="506"/>
      <c r="CR51" s="506"/>
      <c r="CS51" s="506"/>
      <c r="CT51" s="506"/>
      <c r="CU51" s="506"/>
      <c r="CV51" s="506"/>
      <c r="CW51" s="506"/>
      <c r="CX51" s="506"/>
      <c r="CY51" s="506"/>
      <c r="CZ51" s="506"/>
      <c r="DA51" s="506"/>
      <c r="DB51" s="506"/>
      <c r="DC51" s="506"/>
      <c r="DD51" s="506"/>
      <c r="DE51" s="506"/>
      <c r="DF51" s="507"/>
      <c r="DG51" s="40"/>
    </row>
    <row r="52" spans="1:111" ht="27.6" customHeight="1" x14ac:dyDescent="0.4">
      <c r="A52" s="67"/>
      <c r="B52" s="484" t="s">
        <v>554</v>
      </c>
      <c r="C52" s="485"/>
      <c r="D52" s="485"/>
      <c r="E52" s="485"/>
      <c r="F52" s="485"/>
      <c r="G52" s="485"/>
      <c r="H52" s="485"/>
      <c r="I52" s="486"/>
      <c r="J52" s="440"/>
      <c r="K52" s="440"/>
      <c r="L52" s="440"/>
      <c r="M52" s="440"/>
      <c r="N52" s="440"/>
      <c r="O52" s="440"/>
      <c r="P52" s="440"/>
      <c r="Q52" s="440"/>
      <c r="R52" s="440"/>
      <c r="S52" s="440"/>
      <c r="T52" s="440"/>
      <c r="U52" s="440"/>
      <c r="V52" s="440"/>
      <c r="W52" s="440"/>
      <c r="X52" s="440"/>
      <c r="Y52" s="440"/>
      <c r="Z52" s="440"/>
      <c r="AA52" s="440"/>
      <c r="AB52" s="440"/>
      <c r="AC52" s="440"/>
      <c r="AD52" s="440"/>
      <c r="AE52" s="440"/>
      <c r="AF52" s="440"/>
      <c r="AG52" s="440"/>
      <c r="AH52" s="440"/>
      <c r="AI52" s="440"/>
      <c r="AJ52" s="441"/>
      <c r="AK52" s="40"/>
      <c r="AL52" s="67"/>
      <c r="AM52" s="484" t="s">
        <v>554</v>
      </c>
      <c r="AN52" s="485"/>
      <c r="AO52" s="485"/>
      <c r="AP52" s="485"/>
      <c r="AQ52" s="485"/>
      <c r="AR52" s="485"/>
      <c r="AS52" s="485"/>
      <c r="AT52" s="486"/>
      <c r="AU52" s="440"/>
      <c r="AV52" s="440"/>
      <c r="AW52" s="440"/>
      <c r="AX52" s="440"/>
      <c r="AY52" s="440"/>
      <c r="AZ52" s="440"/>
      <c r="BA52" s="440"/>
      <c r="BB52" s="440"/>
      <c r="BC52" s="440"/>
      <c r="BD52" s="440"/>
      <c r="BE52" s="440"/>
      <c r="BF52" s="440"/>
      <c r="BG52" s="440"/>
      <c r="BH52" s="440"/>
      <c r="BI52" s="440"/>
      <c r="BJ52" s="440"/>
      <c r="BK52" s="440"/>
      <c r="BL52" s="440"/>
      <c r="BM52" s="440"/>
      <c r="BN52" s="440"/>
      <c r="BO52" s="440"/>
      <c r="BP52" s="440"/>
      <c r="BQ52" s="440"/>
      <c r="BR52" s="440"/>
      <c r="BS52" s="440"/>
      <c r="BT52" s="440"/>
      <c r="BU52" s="441"/>
      <c r="BV52" s="40"/>
      <c r="BW52" s="67"/>
      <c r="BX52" s="484" t="s">
        <v>554</v>
      </c>
      <c r="BY52" s="485"/>
      <c r="BZ52" s="485"/>
      <c r="CA52" s="485"/>
      <c r="CB52" s="485"/>
      <c r="CC52" s="485"/>
      <c r="CD52" s="485"/>
      <c r="CE52" s="486"/>
      <c r="CF52" s="508"/>
      <c r="CG52" s="509"/>
      <c r="CH52" s="509"/>
      <c r="CI52" s="509"/>
      <c r="CJ52" s="509"/>
      <c r="CK52" s="509"/>
      <c r="CL52" s="509"/>
      <c r="CM52" s="509"/>
      <c r="CN52" s="509"/>
      <c r="CO52" s="509"/>
      <c r="CP52" s="509"/>
      <c r="CQ52" s="509"/>
      <c r="CR52" s="509"/>
      <c r="CS52" s="509"/>
      <c r="CT52" s="509"/>
      <c r="CU52" s="509"/>
      <c r="CV52" s="509"/>
      <c r="CW52" s="509"/>
      <c r="CX52" s="509"/>
      <c r="CY52" s="509"/>
      <c r="CZ52" s="509"/>
      <c r="DA52" s="509"/>
      <c r="DB52" s="509"/>
      <c r="DC52" s="509"/>
      <c r="DD52" s="509"/>
      <c r="DE52" s="509"/>
      <c r="DF52" s="510"/>
      <c r="DG52" s="40"/>
    </row>
    <row r="53" spans="1:111" ht="27.6" customHeight="1" x14ac:dyDescent="0.4">
      <c r="A53" s="67"/>
      <c r="B53" s="435"/>
      <c r="C53" s="436"/>
      <c r="D53" s="436"/>
      <c r="E53" s="436"/>
      <c r="F53" s="436"/>
      <c r="G53" s="436"/>
      <c r="H53" s="436"/>
      <c r="I53" s="437"/>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1"/>
      <c r="AK53" s="40"/>
      <c r="AL53" s="67"/>
      <c r="AM53" s="435"/>
      <c r="AN53" s="436"/>
      <c r="AO53" s="436"/>
      <c r="AP53" s="436"/>
      <c r="AQ53" s="436"/>
      <c r="AR53" s="436"/>
      <c r="AS53" s="436"/>
      <c r="AT53" s="437"/>
      <c r="AU53" s="440"/>
      <c r="AV53" s="440"/>
      <c r="AW53" s="440"/>
      <c r="AX53" s="440"/>
      <c r="AY53" s="440"/>
      <c r="AZ53" s="440"/>
      <c r="BA53" s="440"/>
      <c r="BB53" s="440"/>
      <c r="BC53" s="440"/>
      <c r="BD53" s="440"/>
      <c r="BE53" s="440"/>
      <c r="BF53" s="440"/>
      <c r="BG53" s="440"/>
      <c r="BH53" s="440"/>
      <c r="BI53" s="440"/>
      <c r="BJ53" s="440"/>
      <c r="BK53" s="440"/>
      <c r="BL53" s="440"/>
      <c r="BM53" s="440"/>
      <c r="BN53" s="440"/>
      <c r="BO53" s="440"/>
      <c r="BP53" s="440"/>
      <c r="BQ53" s="440"/>
      <c r="BR53" s="440"/>
      <c r="BS53" s="440"/>
      <c r="BT53" s="440"/>
      <c r="BU53" s="441"/>
      <c r="BV53" s="40"/>
      <c r="BW53" s="67"/>
      <c r="BX53" s="435"/>
      <c r="BY53" s="436"/>
      <c r="BZ53" s="436"/>
      <c r="CA53" s="436"/>
      <c r="CB53" s="436"/>
      <c r="CC53" s="436"/>
      <c r="CD53" s="436"/>
      <c r="CE53" s="437"/>
      <c r="CF53" s="505"/>
      <c r="CG53" s="506"/>
      <c r="CH53" s="506"/>
      <c r="CI53" s="506"/>
      <c r="CJ53" s="506"/>
      <c r="CK53" s="506"/>
      <c r="CL53" s="506"/>
      <c r="CM53" s="506"/>
      <c r="CN53" s="506"/>
      <c r="CO53" s="506"/>
      <c r="CP53" s="506"/>
      <c r="CQ53" s="506"/>
      <c r="CR53" s="506"/>
      <c r="CS53" s="506"/>
      <c r="CT53" s="506"/>
      <c r="CU53" s="506"/>
      <c r="CV53" s="506"/>
      <c r="CW53" s="506"/>
      <c r="CX53" s="506"/>
      <c r="CY53" s="506"/>
      <c r="CZ53" s="506"/>
      <c r="DA53" s="506"/>
      <c r="DB53" s="506"/>
      <c r="DC53" s="506"/>
      <c r="DD53" s="506"/>
      <c r="DE53" s="506"/>
      <c r="DF53" s="507"/>
      <c r="DG53" s="40"/>
    </row>
    <row r="54" spans="1:111" ht="15" customHeight="1" x14ac:dyDescent="0.4">
      <c r="A54" s="67"/>
      <c r="B54" s="421" t="s">
        <v>876</v>
      </c>
      <c r="C54" s="422"/>
      <c r="D54" s="422"/>
      <c r="E54" s="423"/>
      <c r="F54" s="430" t="s">
        <v>830</v>
      </c>
      <c r="G54" s="423"/>
      <c r="H54" s="454"/>
      <c r="I54" s="455"/>
      <c r="J54" s="401" t="s">
        <v>555</v>
      </c>
      <c r="K54" s="401"/>
      <c r="L54" s="401"/>
      <c r="M54" s="401"/>
      <c r="N54" s="440"/>
      <c r="O54" s="440"/>
      <c r="P54" s="440"/>
      <c r="Q54" s="440"/>
      <c r="R54" s="440"/>
      <c r="S54" s="440"/>
      <c r="T54" s="440"/>
      <c r="U54" s="440"/>
      <c r="V54" s="440"/>
      <c r="W54" s="440"/>
      <c r="X54" s="440"/>
      <c r="Y54" s="440"/>
      <c r="Z54" s="440"/>
      <c r="AA54" s="440"/>
      <c r="AB54" s="440"/>
      <c r="AC54" s="440"/>
      <c r="AD54" s="440"/>
      <c r="AE54" s="440"/>
      <c r="AF54" s="440"/>
      <c r="AG54" s="440"/>
      <c r="AH54" s="440"/>
      <c r="AI54" s="440"/>
      <c r="AJ54" s="441"/>
      <c r="AK54" s="40"/>
      <c r="AL54" s="67"/>
      <c r="AM54" s="421" t="s">
        <v>876</v>
      </c>
      <c r="AN54" s="422"/>
      <c r="AO54" s="422"/>
      <c r="AP54" s="423"/>
      <c r="AQ54" s="430" t="s">
        <v>830</v>
      </c>
      <c r="AR54" s="423"/>
      <c r="AS54" s="454"/>
      <c r="AT54" s="455"/>
      <c r="AU54" s="401" t="s">
        <v>555</v>
      </c>
      <c r="AV54" s="401"/>
      <c r="AW54" s="401"/>
      <c r="AX54" s="401"/>
      <c r="AY54" s="440"/>
      <c r="AZ54" s="440"/>
      <c r="BA54" s="440"/>
      <c r="BB54" s="440"/>
      <c r="BC54" s="440"/>
      <c r="BD54" s="440"/>
      <c r="BE54" s="440"/>
      <c r="BF54" s="440"/>
      <c r="BG54" s="440"/>
      <c r="BH54" s="440"/>
      <c r="BI54" s="440"/>
      <c r="BJ54" s="440"/>
      <c r="BK54" s="440"/>
      <c r="BL54" s="440"/>
      <c r="BM54" s="440"/>
      <c r="BN54" s="440"/>
      <c r="BO54" s="440"/>
      <c r="BP54" s="440"/>
      <c r="BQ54" s="440"/>
      <c r="BR54" s="440"/>
      <c r="BS54" s="440"/>
      <c r="BT54" s="440"/>
      <c r="BU54" s="441"/>
      <c r="BV54" s="40"/>
      <c r="BW54" s="67"/>
      <c r="BX54" s="421" t="s">
        <v>876</v>
      </c>
      <c r="BY54" s="422"/>
      <c r="BZ54" s="422"/>
      <c r="CA54" s="423"/>
      <c r="CB54" s="430" t="s">
        <v>830</v>
      </c>
      <c r="CC54" s="423"/>
      <c r="CD54" s="454"/>
      <c r="CE54" s="455"/>
      <c r="CF54" s="496" t="s">
        <v>555</v>
      </c>
      <c r="CG54" s="497"/>
      <c r="CH54" s="497"/>
      <c r="CI54" s="498"/>
      <c r="CJ54" s="508"/>
      <c r="CK54" s="509"/>
      <c r="CL54" s="509"/>
      <c r="CM54" s="509"/>
      <c r="CN54" s="509"/>
      <c r="CO54" s="509"/>
      <c r="CP54" s="509"/>
      <c r="CQ54" s="509"/>
      <c r="CR54" s="509"/>
      <c r="CS54" s="509"/>
      <c r="CT54" s="509"/>
      <c r="CU54" s="509"/>
      <c r="CV54" s="509"/>
      <c r="CW54" s="509"/>
      <c r="CX54" s="509"/>
      <c r="CY54" s="509"/>
      <c r="CZ54" s="509"/>
      <c r="DA54" s="509"/>
      <c r="DB54" s="509"/>
      <c r="DC54" s="509"/>
      <c r="DD54" s="509"/>
      <c r="DE54" s="509"/>
      <c r="DF54" s="510"/>
      <c r="DG54" s="40"/>
    </row>
    <row r="55" spans="1:111" ht="15" customHeight="1" x14ac:dyDescent="0.4">
      <c r="A55" s="67"/>
      <c r="B55" s="424"/>
      <c r="C55" s="425"/>
      <c r="D55" s="425"/>
      <c r="E55" s="426"/>
      <c r="F55" s="431"/>
      <c r="G55" s="429"/>
      <c r="H55" s="456"/>
      <c r="I55" s="457"/>
      <c r="J55" s="401"/>
      <c r="K55" s="401"/>
      <c r="L55" s="401"/>
      <c r="M55" s="401"/>
      <c r="N55" s="440"/>
      <c r="O55" s="440"/>
      <c r="P55" s="440"/>
      <c r="Q55" s="440"/>
      <c r="R55" s="440"/>
      <c r="S55" s="440"/>
      <c r="T55" s="440"/>
      <c r="U55" s="440"/>
      <c r="V55" s="440"/>
      <c r="W55" s="440"/>
      <c r="X55" s="440"/>
      <c r="Y55" s="440"/>
      <c r="Z55" s="440"/>
      <c r="AA55" s="440"/>
      <c r="AB55" s="440"/>
      <c r="AC55" s="440"/>
      <c r="AD55" s="440"/>
      <c r="AE55" s="440"/>
      <c r="AF55" s="440"/>
      <c r="AG55" s="440"/>
      <c r="AH55" s="440"/>
      <c r="AI55" s="440"/>
      <c r="AJ55" s="441"/>
      <c r="AK55" s="40"/>
      <c r="AL55" s="67"/>
      <c r="AM55" s="424"/>
      <c r="AN55" s="425"/>
      <c r="AO55" s="425"/>
      <c r="AP55" s="426"/>
      <c r="AQ55" s="431"/>
      <c r="AR55" s="429"/>
      <c r="AS55" s="456"/>
      <c r="AT55" s="457"/>
      <c r="AU55" s="401"/>
      <c r="AV55" s="401"/>
      <c r="AW55" s="401"/>
      <c r="AX55" s="401"/>
      <c r="AY55" s="440"/>
      <c r="AZ55" s="440"/>
      <c r="BA55" s="440"/>
      <c r="BB55" s="440"/>
      <c r="BC55" s="440"/>
      <c r="BD55" s="440"/>
      <c r="BE55" s="440"/>
      <c r="BF55" s="440"/>
      <c r="BG55" s="440"/>
      <c r="BH55" s="440"/>
      <c r="BI55" s="440"/>
      <c r="BJ55" s="440"/>
      <c r="BK55" s="440"/>
      <c r="BL55" s="440"/>
      <c r="BM55" s="440"/>
      <c r="BN55" s="440"/>
      <c r="BO55" s="440"/>
      <c r="BP55" s="440"/>
      <c r="BQ55" s="440"/>
      <c r="BR55" s="440"/>
      <c r="BS55" s="440"/>
      <c r="BT55" s="440"/>
      <c r="BU55" s="441"/>
      <c r="BV55" s="40"/>
      <c r="BW55" s="67"/>
      <c r="BX55" s="424"/>
      <c r="BY55" s="425"/>
      <c r="BZ55" s="425"/>
      <c r="CA55" s="426"/>
      <c r="CB55" s="431"/>
      <c r="CC55" s="429"/>
      <c r="CD55" s="456"/>
      <c r="CE55" s="457"/>
      <c r="CF55" s="499"/>
      <c r="CG55" s="500"/>
      <c r="CH55" s="500"/>
      <c r="CI55" s="501"/>
      <c r="CJ55" s="505"/>
      <c r="CK55" s="506"/>
      <c r="CL55" s="506"/>
      <c r="CM55" s="506"/>
      <c r="CN55" s="506"/>
      <c r="CO55" s="506"/>
      <c r="CP55" s="506"/>
      <c r="CQ55" s="506"/>
      <c r="CR55" s="506"/>
      <c r="CS55" s="506"/>
      <c r="CT55" s="506"/>
      <c r="CU55" s="506"/>
      <c r="CV55" s="506"/>
      <c r="CW55" s="506"/>
      <c r="CX55" s="506"/>
      <c r="CY55" s="506"/>
      <c r="CZ55" s="506"/>
      <c r="DA55" s="506"/>
      <c r="DB55" s="506"/>
      <c r="DC55" s="506"/>
      <c r="DD55" s="506"/>
      <c r="DE55" s="506"/>
      <c r="DF55" s="507"/>
      <c r="DG55" s="40"/>
    </row>
    <row r="56" spans="1:111" ht="15" customHeight="1" x14ac:dyDescent="0.4">
      <c r="A56" s="67"/>
      <c r="B56" s="424"/>
      <c r="C56" s="425"/>
      <c r="D56" s="425"/>
      <c r="E56" s="426"/>
      <c r="F56" s="430" t="s">
        <v>831</v>
      </c>
      <c r="G56" s="423"/>
      <c r="H56" s="454"/>
      <c r="I56" s="455"/>
      <c r="J56" s="401" t="s">
        <v>555</v>
      </c>
      <c r="K56" s="401"/>
      <c r="L56" s="401"/>
      <c r="M56" s="401"/>
      <c r="N56" s="440"/>
      <c r="O56" s="440"/>
      <c r="P56" s="440"/>
      <c r="Q56" s="440"/>
      <c r="R56" s="440"/>
      <c r="S56" s="440"/>
      <c r="T56" s="440"/>
      <c r="U56" s="440"/>
      <c r="V56" s="440"/>
      <c r="W56" s="440"/>
      <c r="X56" s="440"/>
      <c r="Y56" s="440"/>
      <c r="Z56" s="440"/>
      <c r="AA56" s="440"/>
      <c r="AB56" s="440"/>
      <c r="AC56" s="440"/>
      <c r="AD56" s="440"/>
      <c r="AE56" s="440"/>
      <c r="AF56" s="440"/>
      <c r="AG56" s="440"/>
      <c r="AH56" s="440"/>
      <c r="AI56" s="440"/>
      <c r="AJ56" s="441"/>
      <c r="AK56" s="40"/>
      <c r="AL56" s="67"/>
      <c r="AM56" s="424"/>
      <c r="AN56" s="425"/>
      <c r="AO56" s="425"/>
      <c r="AP56" s="426"/>
      <c r="AQ56" s="430" t="s">
        <v>831</v>
      </c>
      <c r="AR56" s="423"/>
      <c r="AS56" s="454"/>
      <c r="AT56" s="455"/>
      <c r="AU56" s="401" t="s">
        <v>555</v>
      </c>
      <c r="AV56" s="401"/>
      <c r="AW56" s="401"/>
      <c r="AX56" s="401"/>
      <c r="AY56" s="440"/>
      <c r="AZ56" s="440"/>
      <c r="BA56" s="440"/>
      <c r="BB56" s="440"/>
      <c r="BC56" s="440"/>
      <c r="BD56" s="440"/>
      <c r="BE56" s="440"/>
      <c r="BF56" s="440"/>
      <c r="BG56" s="440"/>
      <c r="BH56" s="440"/>
      <c r="BI56" s="440"/>
      <c r="BJ56" s="440"/>
      <c r="BK56" s="440"/>
      <c r="BL56" s="440"/>
      <c r="BM56" s="440"/>
      <c r="BN56" s="440"/>
      <c r="BO56" s="440"/>
      <c r="BP56" s="440"/>
      <c r="BQ56" s="440"/>
      <c r="BR56" s="440"/>
      <c r="BS56" s="440"/>
      <c r="BT56" s="440"/>
      <c r="BU56" s="441"/>
      <c r="BV56" s="40"/>
      <c r="BW56" s="67"/>
      <c r="BX56" s="424"/>
      <c r="BY56" s="425"/>
      <c r="BZ56" s="425"/>
      <c r="CA56" s="426"/>
      <c r="CB56" s="430" t="s">
        <v>831</v>
      </c>
      <c r="CC56" s="423"/>
      <c r="CD56" s="454"/>
      <c r="CE56" s="455"/>
      <c r="CF56" s="496" t="s">
        <v>555</v>
      </c>
      <c r="CG56" s="497"/>
      <c r="CH56" s="497"/>
      <c r="CI56" s="498"/>
      <c r="CJ56" s="508"/>
      <c r="CK56" s="509"/>
      <c r="CL56" s="509"/>
      <c r="CM56" s="509"/>
      <c r="CN56" s="509"/>
      <c r="CO56" s="509"/>
      <c r="CP56" s="509"/>
      <c r="CQ56" s="509"/>
      <c r="CR56" s="509"/>
      <c r="CS56" s="509"/>
      <c r="CT56" s="509"/>
      <c r="CU56" s="509"/>
      <c r="CV56" s="509"/>
      <c r="CW56" s="509"/>
      <c r="CX56" s="509"/>
      <c r="CY56" s="509"/>
      <c r="CZ56" s="509"/>
      <c r="DA56" s="509"/>
      <c r="DB56" s="509"/>
      <c r="DC56" s="509"/>
      <c r="DD56" s="509"/>
      <c r="DE56" s="509"/>
      <c r="DF56" s="510"/>
      <c r="DG56" s="40"/>
    </row>
    <row r="57" spans="1:111" ht="15" customHeight="1" x14ac:dyDescent="0.4">
      <c r="A57" s="67"/>
      <c r="B57" s="427"/>
      <c r="C57" s="428"/>
      <c r="D57" s="428"/>
      <c r="E57" s="429"/>
      <c r="F57" s="431"/>
      <c r="G57" s="429"/>
      <c r="H57" s="456"/>
      <c r="I57" s="457"/>
      <c r="J57" s="401"/>
      <c r="K57" s="401"/>
      <c r="L57" s="401"/>
      <c r="M57" s="401"/>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1"/>
      <c r="AK57" s="40"/>
      <c r="AL57" s="67"/>
      <c r="AM57" s="427"/>
      <c r="AN57" s="428"/>
      <c r="AO57" s="428"/>
      <c r="AP57" s="429"/>
      <c r="AQ57" s="431"/>
      <c r="AR57" s="429"/>
      <c r="AS57" s="456"/>
      <c r="AT57" s="457"/>
      <c r="AU57" s="401"/>
      <c r="AV57" s="401"/>
      <c r="AW57" s="401"/>
      <c r="AX57" s="401"/>
      <c r="AY57" s="440"/>
      <c r="AZ57" s="440"/>
      <c r="BA57" s="440"/>
      <c r="BB57" s="440"/>
      <c r="BC57" s="440"/>
      <c r="BD57" s="440"/>
      <c r="BE57" s="440"/>
      <c r="BF57" s="440"/>
      <c r="BG57" s="440"/>
      <c r="BH57" s="440"/>
      <c r="BI57" s="440"/>
      <c r="BJ57" s="440"/>
      <c r="BK57" s="440"/>
      <c r="BL57" s="440"/>
      <c r="BM57" s="440"/>
      <c r="BN57" s="440"/>
      <c r="BO57" s="440"/>
      <c r="BP57" s="440"/>
      <c r="BQ57" s="440"/>
      <c r="BR57" s="440"/>
      <c r="BS57" s="440"/>
      <c r="BT57" s="440"/>
      <c r="BU57" s="441"/>
      <c r="BV57" s="40"/>
      <c r="BW57" s="67"/>
      <c r="BX57" s="427"/>
      <c r="BY57" s="428"/>
      <c r="BZ57" s="428"/>
      <c r="CA57" s="429"/>
      <c r="CB57" s="431"/>
      <c r="CC57" s="429"/>
      <c r="CD57" s="456"/>
      <c r="CE57" s="457"/>
      <c r="CF57" s="499"/>
      <c r="CG57" s="500"/>
      <c r="CH57" s="500"/>
      <c r="CI57" s="501"/>
      <c r="CJ57" s="505"/>
      <c r="CK57" s="506"/>
      <c r="CL57" s="506"/>
      <c r="CM57" s="506"/>
      <c r="CN57" s="506"/>
      <c r="CO57" s="506"/>
      <c r="CP57" s="506"/>
      <c r="CQ57" s="506"/>
      <c r="CR57" s="506"/>
      <c r="CS57" s="506"/>
      <c r="CT57" s="506"/>
      <c r="CU57" s="506"/>
      <c r="CV57" s="506"/>
      <c r="CW57" s="506"/>
      <c r="CX57" s="506"/>
      <c r="CY57" s="506"/>
      <c r="CZ57" s="506"/>
      <c r="DA57" s="506"/>
      <c r="DB57" s="506"/>
      <c r="DC57" s="506"/>
      <c r="DD57" s="506"/>
      <c r="DE57" s="506"/>
      <c r="DF57" s="507"/>
      <c r="DG57" s="40"/>
    </row>
    <row r="58" spans="1:111" ht="16.149999999999999" customHeight="1" x14ac:dyDescent="0.4">
      <c r="A58" s="67"/>
      <c r="B58" s="421" t="s">
        <v>563</v>
      </c>
      <c r="C58" s="422"/>
      <c r="D58" s="422"/>
      <c r="E58" s="423"/>
      <c r="F58" s="430" t="s">
        <v>832</v>
      </c>
      <c r="G58" s="423"/>
      <c r="H58" s="454"/>
      <c r="I58" s="455"/>
      <c r="J58" s="401" t="s">
        <v>557</v>
      </c>
      <c r="K58" s="401"/>
      <c r="L58" s="401"/>
      <c r="M58" s="401"/>
      <c r="N58" s="461"/>
      <c r="O58" s="461"/>
      <c r="P58" s="401" t="s">
        <v>558</v>
      </c>
      <c r="Q58" s="401"/>
      <c r="R58" s="401"/>
      <c r="S58" s="472"/>
      <c r="T58" s="473"/>
      <c r="U58" s="473"/>
      <c r="V58" s="473"/>
      <c r="W58" s="473"/>
      <c r="X58" s="473"/>
      <c r="Y58" s="473"/>
      <c r="Z58" s="473"/>
      <c r="AA58" s="473"/>
      <c r="AB58" s="473"/>
      <c r="AC58" s="473"/>
      <c r="AD58" s="473"/>
      <c r="AE58" s="473"/>
      <c r="AF58" s="473"/>
      <c r="AG58" s="473"/>
      <c r="AH58" s="473"/>
      <c r="AI58" s="473"/>
      <c r="AJ58" s="474"/>
      <c r="AK58" s="40"/>
      <c r="AL58" s="67"/>
      <c r="AM58" s="421" t="s">
        <v>563</v>
      </c>
      <c r="AN58" s="422"/>
      <c r="AO58" s="422"/>
      <c r="AP58" s="423"/>
      <c r="AQ58" s="430" t="s">
        <v>832</v>
      </c>
      <c r="AR58" s="423"/>
      <c r="AS58" s="454"/>
      <c r="AT58" s="455"/>
      <c r="AU58" s="401" t="s">
        <v>557</v>
      </c>
      <c r="AV58" s="401"/>
      <c r="AW58" s="401"/>
      <c r="AX58" s="401"/>
      <c r="AY58" s="461"/>
      <c r="AZ58" s="461"/>
      <c r="BA58" s="401" t="s">
        <v>558</v>
      </c>
      <c r="BB58" s="401"/>
      <c r="BC58" s="401"/>
      <c r="BD58" s="472"/>
      <c r="BE58" s="473"/>
      <c r="BF58" s="473"/>
      <c r="BG58" s="473"/>
      <c r="BH58" s="473"/>
      <c r="BI58" s="473"/>
      <c r="BJ58" s="473"/>
      <c r="BK58" s="473"/>
      <c r="BL58" s="473"/>
      <c r="BM58" s="473"/>
      <c r="BN58" s="473"/>
      <c r="BO58" s="473"/>
      <c r="BP58" s="473"/>
      <c r="BQ58" s="473"/>
      <c r="BR58" s="473"/>
      <c r="BS58" s="473"/>
      <c r="BT58" s="473"/>
      <c r="BU58" s="474"/>
      <c r="BV58" s="40"/>
      <c r="BW58" s="67"/>
      <c r="BX58" s="421" t="s">
        <v>563</v>
      </c>
      <c r="BY58" s="422"/>
      <c r="BZ58" s="422"/>
      <c r="CA58" s="423"/>
      <c r="CB58" s="430" t="s">
        <v>832</v>
      </c>
      <c r="CC58" s="423"/>
      <c r="CD58" s="454"/>
      <c r="CE58" s="455"/>
      <c r="CF58" s="496" t="s">
        <v>557</v>
      </c>
      <c r="CG58" s="497"/>
      <c r="CH58" s="497"/>
      <c r="CI58" s="498"/>
      <c r="CJ58" s="454"/>
      <c r="CK58" s="455"/>
      <c r="CL58" s="401" t="s">
        <v>558</v>
      </c>
      <c r="CM58" s="401"/>
      <c r="CN58" s="401"/>
      <c r="CO58" s="472"/>
      <c r="CP58" s="473"/>
      <c r="CQ58" s="473"/>
      <c r="CR58" s="473"/>
      <c r="CS58" s="473"/>
      <c r="CT58" s="473"/>
      <c r="CU58" s="473"/>
      <c r="CV58" s="473"/>
      <c r="CW58" s="473"/>
      <c r="CX58" s="473"/>
      <c r="CY58" s="473"/>
      <c r="CZ58" s="473"/>
      <c r="DA58" s="473"/>
      <c r="DB58" s="473"/>
      <c r="DC58" s="473"/>
      <c r="DD58" s="473"/>
      <c r="DE58" s="473"/>
      <c r="DF58" s="474"/>
      <c r="DG58" s="40"/>
    </row>
    <row r="59" spans="1:111" ht="16.149999999999999" customHeight="1" x14ac:dyDescent="0.4">
      <c r="A59" s="67"/>
      <c r="B59" s="424"/>
      <c r="C59" s="425"/>
      <c r="D59" s="425"/>
      <c r="E59" s="426"/>
      <c r="F59" s="431"/>
      <c r="G59" s="429"/>
      <c r="H59" s="456"/>
      <c r="I59" s="457"/>
      <c r="J59" s="401"/>
      <c r="K59" s="401"/>
      <c r="L59" s="401"/>
      <c r="M59" s="401"/>
      <c r="N59" s="461"/>
      <c r="O59" s="461"/>
      <c r="P59" s="401"/>
      <c r="Q59" s="401"/>
      <c r="R59" s="401"/>
      <c r="S59" s="475"/>
      <c r="T59" s="476"/>
      <c r="U59" s="476"/>
      <c r="V59" s="476"/>
      <c r="W59" s="476"/>
      <c r="X59" s="476"/>
      <c r="Y59" s="476"/>
      <c r="Z59" s="476"/>
      <c r="AA59" s="476"/>
      <c r="AB59" s="476"/>
      <c r="AC59" s="476"/>
      <c r="AD59" s="476"/>
      <c r="AE59" s="476"/>
      <c r="AF59" s="476"/>
      <c r="AG59" s="476"/>
      <c r="AH59" s="476"/>
      <c r="AI59" s="476"/>
      <c r="AJ59" s="477"/>
      <c r="AK59" s="40"/>
      <c r="AL59" s="67"/>
      <c r="AM59" s="424"/>
      <c r="AN59" s="425"/>
      <c r="AO59" s="425"/>
      <c r="AP59" s="426"/>
      <c r="AQ59" s="431"/>
      <c r="AR59" s="429"/>
      <c r="AS59" s="456"/>
      <c r="AT59" s="457"/>
      <c r="AU59" s="401"/>
      <c r="AV59" s="401"/>
      <c r="AW59" s="401"/>
      <c r="AX59" s="401"/>
      <c r="AY59" s="461"/>
      <c r="AZ59" s="461"/>
      <c r="BA59" s="401"/>
      <c r="BB59" s="401"/>
      <c r="BC59" s="401"/>
      <c r="BD59" s="475"/>
      <c r="BE59" s="476"/>
      <c r="BF59" s="476"/>
      <c r="BG59" s="476"/>
      <c r="BH59" s="476"/>
      <c r="BI59" s="476"/>
      <c r="BJ59" s="476"/>
      <c r="BK59" s="476"/>
      <c r="BL59" s="476"/>
      <c r="BM59" s="476"/>
      <c r="BN59" s="476"/>
      <c r="BO59" s="476"/>
      <c r="BP59" s="476"/>
      <c r="BQ59" s="476"/>
      <c r="BR59" s="476"/>
      <c r="BS59" s="476"/>
      <c r="BT59" s="476"/>
      <c r="BU59" s="477"/>
      <c r="BV59" s="40"/>
      <c r="BW59" s="67"/>
      <c r="BX59" s="424"/>
      <c r="BY59" s="425"/>
      <c r="BZ59" s="425"/>
      <c r="CA59" s="426"/>
      <c r="CB59" s="431"/>
      <c r="CC59" s="429"/>
      <c r="CD59" s="456"/>
      <c r="CE59" s="457"/>
      <c r="CF59" s="499"/>
      <c r="CG59" s="500"/>
      <c r="CH59" s="500"/>
      <c r="CI59" s="501"/>
      <c r="CJ59" s="456"/>
      <c r="CK59" s="457"/>
      <c r="CL59" s="401"/>
      <c r="CM59" s="401"/>
      <c r="CN59" s="401"/>
      <c r="CO59" s="475"/>
      <c r="CP59" s="476"/>
      <c r="CQ59" s="476"/>
      <c r="CR59" s="476"/>
      <c r="CS59" s="476"/>
      <c r="CT59" s="476"/>
      <c r="CU59" s="476"/>
      <c r="CV59" s="476"/>
      <c r="CW59" s="476"/>
      <c r="CX59" s="476"/>
      <c r="CY59" s="476"/>
      <c r="CZ59" s="476"/>
      <c r="DA59" s="476"/>
      <c r="DB59" s="476"/>
      <c r="DC59" s="476"/>
      <c r="DD59" s="476"/>
      <c r="DE59" s="476"/>
      <c r="DF59" s="477"/>
      <c r="DG59" s="40"/>
    </row>
    <row r="60" spans="1:111" ht="16.149999999999999" customHeight="1" x14ac:dyDescent="0.4">
      <c r="A60" s="67"/>
      <c r="B60" s="424"/>
      <c r="C60" s="425"/>
      <c r="D60" s="425"/>
      <c r="E60" s="426"/>
      <c r="F60" s="430" t="s">
        <v>833</v>
      </c>
      <c r="G60" s="423"/>
      <c r="H60" s="454"/>
      <c r="I60" s="455"/>
      <c r="J60" s="401" t="s">
        <v>557</v>
      </c>
      <c r="K60" s="401"/>
      <c r="L60" s="401"/>
      <c r="M60" s="401"/>
      <c r="N60" s="461"/>
      <c r="O60" s="461"/>
      <c r="P60" s="401" t="s">
        <v>558</v>
      </c>
      <c r="Q60" s="401"/>
      <c r="R60" s="401"/>
      <c r="S60" s="472"/>
      <c r="T60" s="473"/>
      <c r="U60" s="473"/>
      <c r="V60" s="473"/>
      <c r="W60" s="473"/>
      <c r="X60" s="473"/>
      <c r="Y60" s="473"/>
      <c r="Z60" s="473"/>
      <c r="AA60" s="473"/>
      <c r="AB60" s="473"/>
      <c r="AC60" s="473"/>
      <c r="AD60" s="473"/>
      <c r="AE60" s="473"/>
      <c r="AF60" s="473"/>
      <c r="AG60" s="473"/>
      <c r="AH60" s="473"/>
      <c r="AI60" s="473"/>
      <c r="AJ60" s="474"/>
      <c r="AK60" s="40"/>
      <c r="AL60" s="67"/>
      <c r="AM60" s="424"/>
      <c r="AN60" s="425"/>
      <c r="AO60" s="425"/>
      <c r="AP60" s="426"/>
      <c r="AQ60" s="430" t="s">
        <v>833</v>
      </c>
      <c r="AR60" s="423"/>
      <c r="AS60" s="454"/>
      <c r="AT60" s="455"/>
      <c r="AU60" s="401" t="s">
        <v>557</v>
      </c>
      <c r="AV60" s="401"/>
      <c r="AW60" s="401"/>
      <c r="AX60" s="401"/>
      <c r="AY60" s="461"/>
      <c r="AZ60" s="461"/>
      <c r="BA60" s="401" t="s">
        <v>558</v>
      </c>
      <c r="BB60" s="401"/>
      <c r="BC60" s="401"/>
      <c r="BD60" s="478"/>
      <c r="BE60" s="479"/>
      <c r="BF60" s="479"/>
      <c r="BG60" s="479"/>
      <c r="BH60" s="479"/>
      <c r="BI60" s="479"/>
      <c r="BJ60" s="479"/>
      <c r="BK60" s="479"/>
      <c r="BL60" s="479"/>
      <c r="BM60" s="479"/>
      <c r="BN60" s="479"/>
      <c r="BO60" s="479"/>
      <c r="BP60" s="479"/>
      <c r="BQ60" s="479"/>
      <c r="BR60" s="479"/>
      <c r="BS60" s="479"/>
      <c r="BT60" s="479"/>
      <c r="BU60" s="480"/>
      <c r="BV60" s="40"/>
      <c r="BW60" s="67"/>
      <c r="BX60" s="424"/>
      <c r="BY60" s="425"/>
      <c r="BZ60" s="425"/>
      <c r="CA60" s="426"/>
      <c r="CB60" s="430" t="s">
        <v>833</v>
      </c>
      <c r="CC60" s="423"/>
      <c r="CD60" s="454"/>
      <c r="CE60" s="455"/>
      <c r="CF60" s="496" t="s">
        <v>557</v>
      </c>
      <c r="CG60" s="497"/>
      <c r="CH60" s="497"/>
      <c r="CI60" s="498"/>
      <c r="CJ60" s="454"/>
      <c r="CK60" s="455"/>
      <c r="CL60" s="401" t="s">
        <v>558</v>
      </c>
      <c r="CM60" s="401"/>
      <c r="CN60" s="401"/>
      <c r="CO60" s="472"/>
      <c r="CP60" s="473"/>
      <c r="CQ60" s="473"/>
      <c r="CR60" s="473"/>
      <c r="CS60" s="473"/>
      <c r="CT60" s="473"/>
      <c r="CU60" s="473"/>
      <c r="CV60" s="473"/>
      <c r="CW60" s="473"/>
      <c r="CX60" s="473"/>
      <c r="CY60" s="473"/>
      <c r="CZ60" s="473"/>
      <c r="DA60" s="473"/>
      <c r="DB60" s="473"/>
      <c r="DC60" s="473"/>
      <c r="DD60" s="473"/>
      <c r="DE60" s="473"/>
      <c r="DF60" s="474"/>
      <c r="DG60" s="40"/>
    </row>
    <row r="61" spans="1:111" ht="16.149999999999999" customHeight="1" thickBot="1" x14ac:dyDescent="0.45">
      <c r="A61" s="67"/>
      <c r="B61" s="487"/>
      <c r="C61" s="488"/>
      <c r="D61" s="488"/>
      <c r="E61" s="471"/>
      <c r="F61" s="470"/>
      <c r="G61" s="471"/>
      <c r="H61" s="489"/>
      <c r="I61" s="490"/>
      <c r="J61" s="412"/>
      <c r="K61" s="412"/>
      <c r="L61" s="412"/>
      <c r="M61" s="412"/>
      <c r="N61" s="462"/>
      <c r="O61" s="462"/>
      <c r="P61" s="412"/>
      <c r="Q61" s="412"/>
      <c r="R61" s="412"/>
      <c r="S61" s="493"/>
      <c r="T61" s="494"/>
      <c r="U61" s="494"/>
      <c r="V61" s="494"/>
      <c r="W61" s="494"/>
      <c r="X61" s="494"/>
      <c r="Y61" s="494"/>
      <c r="Z61" s="494"/>
      <c r="AA61" s="494"/>
      <c r="AB61" s="494"/>
      <c r="AC61" s="494"/>
      <c r="AD61" s="494"/>
      <c r="AE61" s="494"/>
      <c r="AF61" s="494"/>
      <c r="AG61" s="494"/>
      <c r="AH61" s="494"/>
      <c r="AI61" s="494"/>
      <c r="AJ61" s="495"/>
      <c r="AK61" s="40"/>
      <c r="AL61" s="67"/>
      <c r="AM61" s="487"/>
      <c r="AN61" s="488"/>
      <c r="AO61" s="488"/>
      <c r="AP61" s="471"/>
      <c r="AQ61" s="470"/>
      <c r="AR61" s="471"/>
      <c r="AS61" s="489"/>
      <c r="AT61" s="490"/>
      <c r="AU61" s="412"/>
      <c r="AV61" s="412"/>
      <c r="AW61" s="412"/>
      <c r="AX61" s="412"/>
      <c r="AY61" s="462"/>
      <c r="AZ61" s="462"/>
      <c r="BA61" s="412"/>
      <c r="BB61" s="412"/>
      <c r="BC61" s="412"/>
      <c r="BD61" s="481"/>
      <c r="BE61" s="482"/>
      <c r="BF61" s="482"/>
      <c r="BG61" s="482"/>
      <c r="BH61" s="482"/>
      <c r="BI61" s="482"/>
      <c r="BJ61" s="482"/>
      <c r="BK61" s="482"/>
      <c r="BL61" s="482"/>
      <c r="BM61" s="482"/>
      <c r="BN61" s="482"/>
      <c r="BO61" s="482"/>
      <c r="BP61" s="482"/>
      <c r="BQ61" s="482"/>
      <c r="BR61" s="482"/>
      <c r="BS61" s="482"/>
      <c r="BT61" s="482"/>
      <c r="BU61" s="483"/>
      <c r="BV61" s="40"/>
      <c r="BW61" s="67"/>
      <c r="BX61" s="487"/>
      <c r="BY61" s="488"/>
      <c r="BZ61" s="488"/>
      <c r="CA61" s="471"/>
      <c r="CB61" s="470"/>
      <c r="CC61" s="471"/>
      <c r="CD61" s="489"/>
      <c r="CE61" s="490"/>
      <c r="CF61" s="445"/>
      <c r="CG61" s="446"/>
      <c r="CH61" s="446"/>
      <c r="CI61" s="447"/>
      <c r="CJ61" s="489"/>
      <c r="CK61" s="490"/>
      <c r="CL61" s="412"/>
      <c r="CM61" s="412"/>
      <c r="CN61" s="412"/>
      <c r="CO61" s="493"/>
      <c r="CP61" s="494"/>
      <c r="CQ61" s="494"/>
      <c r="CR61" s="494"/>
      <c r="CS61" s="494"/>
      <c r="CT61" s="494"/>
      <c r="CU61" s="494"/>
      <c r="CV61" s="494"/>
      <c r="CW61" s="494"/>
      <c r="CX61" s="494"/>
      <c r="CY61" s="494"/>
      <c r="CZ61" s="494"/>
      <c r="DA61" s="494"/>
      <c r="DB61" s="494"/>
      <c r="DC61" s="494"/>
      <c r="DD61" s="494"/>
      <c r="DE61" s="494"/>
      <c r="DF61" s="495"/>
      <c r="DG61" s="40"/>
    </row>
    <row r="62" spans="1:111" ht="12" customHeight="1" x14ac:dyDescent="0.4">
      <c r="A62" s="67"/>
      <c r="B62" s="40" t="s">
        <v>853</v>
      </c>
      <c r="C62" s="40"/>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40"/>
      <c r="AL62" s="67"/>
      <c r="AM62" s="40" t="s">
        <v>853</v>
      </c>
      <c r="AN62" s="40"/>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40"/>
      <c r="BW62" s="67"/>
      <c r="BX62" s="40" t="s">
        <v>853</v>
      </c>
      <c r="BY62" s="40"/>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40"/>
    </row>
    <row r="63" spans="1:111" ht="12" customHeight="1" x14ac:dyDescent="0.4">
      <c r="A63" s="67"/>
      <c r="B63" s="40" t="s">
        <v>854</v>
      </c>
      <c r="C63" s="40"/>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40"/>
      <c r="AL63" s="67"/>
      <c r="AM63" s="40" t="s">
        <v>854</v>
      </c>
      <c r="AN63" s="40"/>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40"/>
      <c r="BW63" s="67"/>
      <c r="BX63" s="40" t="s">
        <v>854</v>
      </c>
      <c r="BY63" s="40"/>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40"/>
    </row>
    <row r="64" spans="1:111" ht="12" customHeight="1" x14ac:dyDescent="0.4">
      <c r="A64" s="67"/>
      <c r="B64" s="40" t="s">
        <v>855</v>
      </c>
      <c r="C64" s="40"/>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40"/>
      <c r="AL64" s="67"/>
      <c r="AM64" s="40" t="s">
        <v>855</v>
      </c>
      <c r="AN64" s="40"/>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40"/>
      <c r="BW64" s="67"/>
      <c r="BX64" s="40" t="s">
        <v>855</v>
      </c>
      <c r="BY64" s="40"/>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40"/>
    </row>
    <row r="65" spans="1:111" ht="12" customHeight="1" x14ac:dyDescent="0.4">
      <c r="A65" s="67"/>
      <c r="B65" s="40" t="s">
        <v>856</v>
      </c>
      <c r="C65" s="40"/>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40"/>
      <c r="AL65" s="67"/>
      <c r="AM65" s="40" t="s">
        <v>856</v>
      </c>
      <c r="AN65" s="40"/>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40"/>
      <c r="BW65" s="67"/>
      <c r="BX65" s="40" t="s">
        <v>856</v>
      </c>
      <c r="BY65" s="40"/>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40"/>
    </row>
    <row r="66" spans="1:111" ht="12" customHeight="1" x14ac:dyDescent="0.4">
      <c r="A66" s="70"/>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2"/>
      <c r="AL66" s="70"/>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2"/>
      <c r="BW66" s="67"/>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40"/>
    </row>
    <row r="67" spans="1:111" ht="12" customHeight="1" thickBot="1" x14ac:dyDescent="0.45">
      <c r="A67" s="64"/>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6"/>
      <c r="AL67" s="64"/>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193"/>
      <c r="BX67" s="193"/>
      <c r="BY67" s="193"/>
      <c r="BZ67" s="193"/>
      <c r="CA67" s="193"/>
      <c r="CB67" s="193"/>
      <c r="CC67" s="193"/>
      <c r="CD67" s="193"/>
      <c r="CE67" s="193"/>
      <c r="CF67" s="193"/>
      <c r="CG67" s="193"/>
      <c r="CH67" s="193"/>
      <c r="CI67" s="193"/>
      <c r="CJ67" s="193"/>
      <c r="CK67" s="193"/>
      <c r="CL67" s="193"/>
      <c r="CM67" s="193"/>
      <c r="CN67" s="193"/>
      <c r="CO67" s="193"/>
      <c r="CP67" s="193"/>
      <c r="CQ67" s="193"/>
      <c r="CR67" s="193"/>
      <c r="CS67" s="193"/>
      <c r="CT67" s="193"/>
      <c r="CU67" s="193"/>
      <c r="CV67" s="193"/>
      <c r="CW67" s="193"/>
      <c r="CX67" s="193"/>
      <c r="CY67" s="193"/>
      <c r="CZ67" s="193"/>
      <c r="DA67" s="193"/>
      <c r="DB67" s="193"/>
      <c r="DC67" s="193"/>
      <c r="DD67" s="193"/>
      <c r="DE67" s="193"/>
      <c r="DF67" s="193"/>
      <c r="DG67" s="193"/>
    </row>
    <row r="68" spans="1:111" ht="12" customHeight="1" x14ac:dyDescent="0.4">
      <c r="A68" s="67"/>
      <c r="B68" s="432" t="s">
        <v>852</v>
      </c>
      <c r="C68" s="433"/>
      <c r="D68" s="433"/>
      <c r="E68" s="433"/>
      <c r="F68" s="433"/>
      <c r="G68" s="434"/>
      <c r="H68" s="466">
        <v>4</v>
      </c>
      <c r="I68" s="467"/>
      <c r="J68" s="442" t="s">
        <v>851</v>
      </c>
      <c r="K68" s="443"/>
      <c r="L68" s="443"/>
      <c r="M68" s="444"/>
      <c r="N68" s="448" t="str">
        <f>IFERROR(IF(VLOOKUP(H68,事業所リスト,2,FALSE)=0,"",VLOOKUP(H68,事業所リスト,2,FALSE)),"")</f>
        <v/>
      </c>
      <c r="O68" s="449"/>
      <c r="P68" s="449"/>
      <c r="Q68" s="449"/>
      <c r="R68" s="449"/>
      <c r="S68" s="449"/>
      <c r="T68" s="449"/>
      <c r="U68" s="449"/>
      <c r="V68" s="449"/>
      <c r="W68" s="449"/>
      <c r="X68" s="449"/>
      <c r="Y68" s="449"/>
      <c r="Z68" s="449"/>
      <c r="AA68" s="449"/>
      <c r="AB68" s="449"/>
      <c r="AC68" s="449"/>
      <c r="AD68" s="449"/>
      <c r="AE68" s="449"/>
      <c r="AF68" s="449"/>
      <c r="AG68" s="449"/>
      <c r="AH68" s="449"/>
      <c r="AI68" s="449"/>
      <c r="AJ68" s="450"/>
      <c r="AK68" s="68"/>
      <c r="AL68" s="67"/>
      <c r="AM68" s="432" t="s">
        <v>852</v>
      </c>
      <c r="AN68" s="433"/>
      <c r="AO68" s="433"/>
      <c r="AP68" s="433"/>
      <c r="AQ68" s="433"/>
      <c r="AR68" s="434"/>
      <c r="AS68" s="466">
        <v>5</v>
      </c>
      <c r="AT68" s="467"/>
      <c r="AU68" s="491" t="s">
        <v>851</v>
      </c>
      <c r="AV68" s="433"/>
      <c r="AW68" s="433"/>
      <c r="AX68" s="434"/>
      <c r="AY68" s="448" t="str">
        <f>IFERROR(IF(VLOOKUP(AS68,事業所リスト,2,FALSE)=0,"",VLOOKUP(AS68,事業所リスト,2,FALSE)),"")</f>
        <v/>
      </c>
      <c r="AZ68" s="449"/>
      <c r="BA68" s="449"/>
      <c r="BB68" s="449"/>
      <c r="BC68" s="449"/>
      <c r="BD68" s="449"/>
      <c r="BE68" s="449"/>
      <c r="BF68" s="449"/>
      <c r="BG68" s="449"/>
      <c r="BH68" s="449"/>
      <c r="BI68" s="449"/>
      <c r="BJ68" s="449"/>
      <c r="BK68" s="449"/>
      <c r="BL68" s="449"/>
      <c r="BM68" s="449"/>
      <c r="BN68" s="449"/>
      <c r="BO68" s="449"/>
      <c r="BP68" s="449"/>
      <c r="BQ68" s="449"/>
      <c r="BR68" s="449"/>
      <c r="BS68" s="449"/>
      <c r="BT68" s="449"/>
      <c r="BU68" s="450"/>
      <c r="BV68" s="40"/>
      <c r="BW68" s="193"/>
      <c r="BX68" s="513"/>
      <c r="BY68" s="513"/>
      <c r="BZ68" s="513"/>
      <c r="CA68" s="513"/>
      <c r="CB68" s="513"/>
      <c r="CC68" s="513"/>
      <c r="CD68" s="511"/>
      <c r="CE68" s="511"/>
      <c r="CF68" s="511"/>
      <c r="CG68" s="511"/>
      <c r="CH68" s="511"/>
      <c r="CI68" s="511"/>
      <c r="CJ68" s="515"/>
      <c r="CK68" s="515"/>
      <c r="CL68" s="515"/>
      <c r="CM68" s="515"/>
      <c r="CN68" s="515"/>
      <c r="CO68" s="515"/>
      <c r="CP68" s="515"/>
      <c r="CQ68" s="515"/>
      <c r="CR68" s="515"/>
      <c r="CS68" s="515"/>
      <c r="CT68" s="515"/>
      <c r="CU68" s="515"/>
      <c r="CV68" s="515"/>
      <c r="CW68" s="515"/>
      <c r="CX68" s="515"/>
      <c r="CY68" s="515"/>
      <c r="CZ68" s="515"/>
      <c r="DA68" s="515"/>
      <c r="DB68" s="515"/>
      <c r="DC68" s="515"/>
      <c r="DD68" s="515"/>
      <c r="DE68" s="515"/>
      <c r="DF68" s="515"/>
      <c r="DG68" s="193"/>
    </row>
    <row r="69" spans="1:111" ht="12.75" thickBot="1" x14ac:dyDescent="0.45">
      <c r="A69" s="67"/>
      <c r="B69" s="463"/>
      <c r="C69" s="464"/>
      <c r="D69" s="464"/>
      <c r="E69" s="464"/>
      <c r="F69" s="464"/>
      <c r="G69" s="465"/>
      <c r="H69" s="468"/>
      <c r="I69" s="469"/>
      <c r="J69" s="445"/>
      <c r="K69" s="446"/>
      <c r="L69" s="446"/>
      <c r="M69" s="447"/>
      <c r="N69" s="451"/>
      <c r="O69" s="452"/>
      <c r="P69" s="452"/>
      <c r="Q69" s="452"/>
      <c r="R69" s="452"/>
      <c r="S69" s="452"/>
      <c r="T69" s="452"/>
      <c r="U69" s="452"/>
      <c r="V69" s="452"/>
      <c r="W69" s="452"/>
      <c r="X69" s="452"/>
      <c r="Y69" s="452"/>
      <c r="Z69" s="452"/>
      <c r="AA69" s="452"/>
      <c r="AB69" s="452"/>
      <c r="AC69" s="452"/>
      <c r="AD69" s="452"/>
      <c r="AE69" s="452"/>
      <c r="AF69" s="452"/>
      <c r="AG69" s="452"/>
      <c r="AH69" s="452"/>
      <c r="AI69" s="452"/>
      <c r="AJ69" s="453"/>
      <c r="AK69" s="68"/>
      <c r="AL69" s="67"/>
      <c r="AM69" s="463"/>
      <c r="AN69" s="464"/>
      <c r="AO69" s="464"/>
      <c r="AP69" s="464"/>
      <c r="AQ69" s="464"/>
      <c r="AR69" s="465"/>
      <c r="AS69" s="468"/>
      <c r="AT69" s="469"/>
      <c r="AU69" s="492"/>
      <c r="AV69" s="464"/>
      <c r="AW69" s="464"/>
      <c r="AX69" s="465"/>
      <c r="AY69" s="451"/>
      <c r="AZ69" s="452"/>
      <c r="BA69" s="452"/>
      <c r="BB69" s="452"/>
      <c r="BC69" s="452"/>
      <c r="BD69" s="452"/>
      <c r="BE69" s="452"/>
      <c r="BF69" s="452"/>
      <c r="BG69" s="452"/>
      <c r="BH69" s="452"/>
      <c r="BI69" s="452"/>
      <c r="BJ69" s="452"/>
      <c r="BK69" s="452"/>
      <c r="BL69" s="452"/>
      <c r="BM69" s="452"/>
      <c r="BN69" s="452"/>
      <c r="BO69" s="452"/>
      <c r="BP69" s="452"/>
      <c r="BQ69" s="452"/>
      <c r="BR69" s="452"/>
      <c r="BS69" s="452"/>
      <c r="BT69" s="452"/>
      <c r="BU69" s="453"/>
      <c r="BV69" s="40"/>
      <c r="BW69" s="193"/>
      <c r="BX69" s="513"/>
      <c r="BY69" s="513"/>
      <c r="BZ69" s="513"/>
      <c r="CA69" s="513"/>
      <c r="CB69" s="513"/>
      <c r="CC69" s="513"/>
      <c r="CD69" s="511"/>
      <c r="CE69" s="511"/>
      <c r="CF69" s="511"/>
      <c r="CG69" s="511"/>
      <c r="CH69" s="511"/>
      <c r="CI69" s="511"/>
      <c r="CJ69" s="515"/>
      <c r="CK69" s="515"/>
      <c r="CL69" s="515"/>
      <c r="CM69" s="515"/>
      <c r="CN69" s="515"/>
      <c r="CO69" s="515"/>
      <c r="CP69" s="515"/>
      <c r="CQ69" s="515"/>
      <c r="CR69" s="515"/>
      <c r="CS69" s="515"/>
      <c r="CT69" s="515"/>
      <c r="CU69" s="515"/>
      <c r="CV69" s="515"/>
      <c r="CW69" s="515"/>
      <c r="CX69" s="515"/>
      <c r="CY69" s="515"/>
      <c r="CZ69" s="515"/>
      <c r="DA69" s="515"/>
      <c r="DB69" s="515"/>
      <c r="DC69" s="515"/>
      <c r="DD69" s="515"/>
      <c r="DE69" s="515"/>
      <c r="DF69" s="515"/>
      <c r="DG69" s="193"/>
    </row>
    <row r="70" spans="1:111" ht="18" customHeight="1" x14ac:dyDescent="0.4">
      <c r="A70" s="67"/>
      <c r="B70" s="458" t="s">
        <v>562</v>
      </c>
      <c r="C70" s="459"/>
      <c r="D70" s="459"/>
      <c r="E70" s="459"/>
      <c r="F70" s="459"/>
      <c r="G70" s="459"/>
      <c r="H70" s="460"/>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80"/>
      <c r="AK70" s="68"/>
      <c r="AL70" s="67"/>
      <c r="AM70" s="458" t="s">
        <v>562</v>
      </c>
      <c r="AN70" s="459"/>
      <c r="AO70" s="459"/>
      <c r="AP70" s="459"/>
      <c r="AQ70" s="459"/>
      <c r="AR70" s="459"/>
      <c r="AS70" s="460"/>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80"/>
      <c r="BV70" s="40"/>
      <c r="BW70" s="193"/>
      <c r="BX70" s="511"/>
      <c r="BY70" s="511"/>
      <c r="BZ70" s="511"/>
      <c r="CA70" s="511"/>
      <c r="CB70" s="511"/>
      <c r="CC70" s="511"/>
      <c r="CD70" s="511"/>
      <c r="CE70" s="193"/>
      <c r="CF70" s="193"/>
      <c r="CG70" s="193"/>
      <c r="CH70" s="193"/>
      <c r="CI70" s="193"/>
      <c r="CJ70" s="193"/>
      <c r="CK70" s="193"/>
      <c r="CL70" s="193"/>
      <c r="CM70" s="193"/>
      <c r="CN70" s="193"/>
      <c r="CO70" s="193"/>
      <c r="CP70" s="193"/>
      <c r="CQ70" s="193"/>
      <c r="CR70" s="193"/>
      <c r="CS70" s="193"/>
      <c r="CT70" s="193"/>
      <c r="CU70" s="193"/>
      <c r="CV70" s="193"/>
      <c r="CW70" s="193"/>
      <c r="CX70" s="193"/>
      <c r="CY70" s="193"/>
      <c r="CZ70" s="193"/>
      <c r="DA70" s="193"/>
      <c r="DB70" s="193"/>
      <c r="DC70" s="193"/>
      <c r="DD70" s="193"/>
      <c r="DE70" s="193"/>
      <c r="DF70" s="193"/>
      <c r="DG70" s="193"/>
    </row>
    <row r="71" spans="1:111" ht="11.65" customHeight="1" x14ac:dyDescent="0.4">
      <c r="A71" s="67"/>
      <c r="B71" s="85"/>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2"/>
      <c r="AK71" s="68"/>
      <c r="AL71" s="67"/>
      <c r="AM71" s="85"/>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2"/>
      <c r="BV71" s="40"/>
      <c r="BW71" s="193"/>
      <c r="BX71" s="303"/>
      <c r="BY71" s="303"/>
      <c r="BZ71" s="303"/>
      <c r="CA71" s="303"/>
      <c r="CB71" s="303"/>
      <c r="CC71" s="303"/>
      <c r="CD71" s="303"/>
      <c r="CE71" s="303"/>
      <c r="CF71" s="303"/>
      <c r="CG71" s="303"/>
      <c r="CH71" s="303"/>
      <c r="CI71" s="303"/>
      <c r="CJ71" s="303"/>
      <c r="CK71" s="303"/>
      <c r="CL71" s="303"/>
      <c r="CM71" s="303"/>
      <c r="CN71" s="303"/>
      <c r="CO71" s="303"/>
      <c r="CP71" s="303"/>
      <c r="CQ71" s="303"/>
      <c r="CR71" s="303"/>
      <c r="CS71" s="303"/>
      <c r="CT71" s="303"/>
      <c r="CU71" s="303"/>
      <c r="CV71" s="303"/>
      <c r="CW71" s="303"/>
      <c r="CX71" s="303"/>
      <c r="CY71" s="303"/>
      <c r="CZ71" s="303"/>
      <c r="DA71" s="303"/>
      <c r="DB71" s="303"/>
      <c r="DC71" s="303"/>
      <c r="DD71" s="303"/>
      <c r="DE71" s="303"/>
      <c r="DF71" s="303"/>
      <c r="DG71" s="193"/>
    </row>
    <row r="72" spans="1:111" ht="11.65" customHeight="1" x14ac:dyDescent="0.4">
      <c r="A72" s="67"/>
      <c r="B72" s="85"/>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2"/>
      <c r="AK72" s="68"/>
      <c r="AL72" s="67"/>
      <c r="AM72" s="85"/>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2"/>
      <c r="BV72" s="40"/>
      <c r="BW72" s="193"/>
      <c r="BX72" s="303"/>
      <c r="BY72" s="303"/>
      <c r="BZ72" s="303"/>
      <c r="CA72" s="303"/>
      <c r="CB72" s="303"/>
      <c r="CC72" s="303"/>
      <c r="CD72" s="303"/>
      <c r="CE72" s="303"/>
      <c r="CF72" s="303"/>
      <c r="CG72" s="303"/>
      <c r="CH72" s="303"/>
      <c r="CI72" s="303"/>
      <c r="CJ72" s="303"/>
      <c r="CK72" s="303"/>
      <c r="CL72" s="303"/>
      <c r="CM72" s="303"/>
      <c r="CN72" s="303"/>
      <c r="CO72" s="303"/>
      <c r="CP72" s="303"/>
      <c r="CQ72" s="303"/>
      <c r="CR72" s="303"/>
      <c r="CS72" s="303"/>
      <c r="CT72" s="303"/>
      <c r="CU72" s="303"/>
      <c r="CV72" s="303"/>
      <c r="CW72" s="303"/>
      <c r="CX72" s="303"/>
      <c r="CY72" s="303"/>
      <c r="CZ72" s="303"/>
      <c r="DA72" s="303"/>
      <c r="DB72" s="303"/>
      <c r="DC72" s="303"/>
      <c r="DD72" s="303"/>
      <c r="DE72" s="303"/>
      <c r="DF72" s="303"/>
      <c r="DG72" s="193"/>
    </row>
    <row r="73" spans="1:111" ht="11.65" customHeight="1" x14ac:dyDescent="0.4">
      <c r="A73" s="67"/>
      <c r="B73" s="85"/>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2"/>
      <c r="AK73" s="68"/>
      <c r="AL73" s="67"/>
      <c r="AM73" s="85"/>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2"/>
      <c r="BV73" s="40"/>
      <c r="BW73" s="193"/>
      <c r="BX73" s="303"/>
      <c r="BY73" s="303"/>
      <c r="BZ73" s="303"/>
      <c r="CA73" s="303"/>
      <c r="CB73" s="303"/>
      <c r="CC73" s="303"/>
      <c r="CD73" s="303"/>
      <c r="CE73" s="303"/>
      <c r="CF73" s="303"/>
      <c r="CG73" s="303"/>
      <c r="CH73" s="303"/>
      <c r="CI73" s="303"/>
      <c r="CJ73" s="303"/>
      <c r="CK73" s="303"/>
      <c r="CL73" s="303"/>
      <c r="CM73" s="303"/>
      <c r="CN73" s="303"/>
      <c r="CO73" s="303"/>
      <c r="CP73" s="303"/>
      <c r="CQ73" s="303"/>
      <c r="CR73" s="303"/>
      <c r="CS73" s="303"/>
      <c r="CT73" s="303"/>
      <c r="CU73" s="303"/>
      <c r="CV73" s="303"/>
      <c r="CW73" s="303"/>
      <c r="CX73" s="303"/>
      <c r="CY73" s="303"/>
      <c r="CZ73" s="303"/>
      <c r="DA73" s="303"/>
      <c r="DB73" s="303"/>
      <c r="DC73" s="303"/>
      <c r="DD73" s="303"/>
      <c r="DE73" s="303"/>
      <c r="DF73" s="303"/>
      <c r="DG73" s="193"/>
    </row>
    <row r="74" spans="1:111" ht="11.65" customHeight="1" x14ac:dyDescent="0.4">
      <c r="A74" s="67"/>
      <c r="B74" s="85"/>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2"/>
      <c r="AK74" s="68"/>
      <c r="AL74" s="67"/>
      <c r="AM74" s="85"/>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2"/>
      <c r="BV74" s="40"/>
      <c r="BW74" s="193"/>
      <c r="BX74" s="303"/>
      <c r="BY74" s="303"/>
      <c r="BZ74" s="303"/>
      <c r="CA74" s="303"/>
      <c r="CB74" s="303"/>
      <c r="CC74" s="303"/>
      <c r="CD74" s="303"/>
      <c r="CE74" s="303"/>
      <c r="CF74" s="303"/>
      <c r="CG74" s="303"/>
      <c r="CH74" s="303"/>
      <c r="CI74" s="303"/>
      <c r="CJ74" s="303"/>
      <c r="CK74" s="303"/>
      <c r="CL74" s="303"/>
      <c r="CM74" s="303"/>
      <c r="CN74" s="303"/>
      <c r="CO74" s="303"/>
      <c r="CP74" s="303"/>
      <c r="CQ74" s="303"/>
      <c r="CR74" s="303"/>
      <c r="CS74" s="303"/>
      <c r="CT74" s="303"/>
      <c r="CU74" s="303"/>
      <c r="CV74" s="303"/>
      <c r="CW74" s="303"/>
      <c r="CX74" s="303"/>
      <c r="CY74" s="303"/>
      <c r="CZ74" s="303"/>
      <c r="DA74" s="303"/>
      <c r="DB74" s="303"/>
      <c r="DC74" s="303"/>
      <c r="DD74" s="303"/>
      <c r="DE74" s="303"/>
      <c r="DF74" s="303"/>
      <c r="DG74" s="193"/>
    </row>
    <row r="75" spans="1:111" ht="11.65" customHeight="1" x14ac:dyDescent="0.4">
      <c r="A75" s="67"/>
      <c r="B75" s="85"/>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2"/>
      <c r="AK75" s="68"/>
      <c r="AL75" s="67"/>
      <c r="AM75" s="85"/>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2"/>
      <c r="BV75" s="40"/>
      <c r="BW75" s="193"/>
      <c r="BX75" s="303"/>
      <c r="BY75" s="303"/>
      <c r="BZ75" s="303"/>
      <c r="CA75" s="303"/>
      <c r="CB75" s="303"/>
      <c r="CC75" s="303"/>
      <c r="CD75" s="303"/>
      <c r="CE75" s="303"/>
      <c r="CF75" s="303"/>
      <c r="CG75" s="303"/>
      <c r="CH75" s="303"/>
      <c r="CI75" s="303"/>
      <c r="CJ75" s="303"/>
      <c r="CK75" s="303"/>
      <c r="CL75" s="303"/>
      <c r="CM75" s="303"/>
      <c r="CN75" s="303"/>
      <c r="CO75" s="303"/>
      <c r="CP75" s="303"/>
      <c r="CQ75" s="303"/>
      <c r="CR75" s="303"/>
      <c r="CS75" s="303"/>
      <c r="CT75" s="303"/>
      <c r="CU75" s="303"/>
      <c r="CV75" s="303"/>
      <c r="CW75" s="303"/>
      <c r="CX75" s="303"/>
      <c r="CY75" s="303"/>
      <c r="CZ75" s="303"/>
      <c r="DA75" s="303"/>
      <c r="DB75" s="303"/>
      <c r="DC75" s="303"/>
      <c r="DD75" s="303"/>
      <c r="DE75" s="303"/>
      <c r="DF75" s="303"/>
      <c r="DG75" s="193"/>
    </row>
    <row r="76" spans="1:111" ht="11.65" customHeight="1" x14ac:dyDescent="0.4">
      <c r="A76" s="67"/>
      <c r="B76" s="85"/>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2"/>
      <c r="AK76" s="68"/>
      <c r="AL76" s="67"/>
      <c r="AM76" s="85"/>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2"/>
      <c r="BV76" s="40"/>
      <c r="BW76" s="193"/>
      <c r="BX76" s="303"/>
      <c r="BY76" s="303"/>
      <c r="BZ76" s="303"/>
      <c r="CA76" s="303"/>
      <c r="CB76" s="303"/>
      <c r="CC76" s="303"/>
      <c r="CD76" s="303"/>
      <c r="CE76" s="303"/>
      <c r="CF76" s="303"/>
      <c r="CG76" s="303"/>
      <c r="CH76" s="303"/>
      <c r="CI76" s="303"/>
      <c r="CJ76" s="303"/>
      <c r="CK76" s="303"/>
      <c r="CL76" s="303"/>
      <c r="CM76" s="303"/>
      <c r="CN76" s="303"/>
      <c r="CO76" s="303"/>
      <c r="CP76" s="303"/>
      <c r="CQ76" s="303"/>
      <c r="CR76" s="303"/>
      <c r="CS76" s="303"/>
      <c r="CT76" s="303"/>
      <c r="CU76" s="303"/>
      <c r="CV76" s="303"/>
      <c r="CW76" s="303"/>
      <c r="CX76" s="303"/>
      <c r="CY76" s="303"/>
      <c r="CZ76" s="303"/>
      <c r="DA76" s="303"/>
      <c r="DB76" s="303"/>
      <c r="DC76" s="303"/>
      <c r="DD76" s="303"/>
      <c r="DE76" s="303"/>
      <c r="DF76" s="303"/>
      <c r="DG76" s="193"/>
    </row>
    <row r="77" spans="1:111" ht="11.65" customHeight="1" x14ac:dyDescent="0.4">
      <c r="A77" s="67"/>
      <c r="B77" s="85"/>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2"/>
      <c r="AK77" s="68"/>
      <c r="AL77" s="67"/>
      <c r="AM77" s="85"/>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2"/>
      <c r="BV77" s="40"/>
      <c r="BW77" s="193"/>
      <c r="BX77" s="303"/>
      <c r="BY77" s="303"/>
      <c r="BZ77" s="303"/>
      <c r="CA77" s="303"/>
      <c r="CB77" s="303"/>
      <c r="CC77" s="303"/>
      <c r="CD77" s="303"/>
      <c r="CE77" s="303"/>
      <c r="CF77" s="303"/>
      <c r="CG77" s="303"/>
      <c r="CH77" s="303"/>
      <c r="CI77" s="303"/>
      <c r="CJ77" s="303"/>
      <c r="CK77" s="303"/>
      <c r="CL77" s="303"/>
      <c r="CM77" s="303"/>
      <c r="CN77" s="303"/>
      <c r="CO77" s="303"/>
      <c r="CP77" s="303"/>
      <c r="CQ77" s="303"/>
      <c r="CR77" s="303"/>
      <c r="CS77" s="303"/>
      <c r="CT77" s="303"/>
      <c r="CU77" s="303"/>
      <c r="CV77" s="303"/>
      <c r="CW77" s="303"/>
      <c r="CX77" s="303"/>
      <c r="CY77" s="303"/>
      <c r="CZ77" s="303"/>
      <c r="DA77" s="303"/>
      <c r="DB77" s="303"/>
      <c r="DC77" s="303"/>
      <c r="DD77" s="303"/>
      <c r="DE77" s="303"/>
      <c r="DF77" s="303"/>
      <c r="DG77" s="193"/>
    </row>
    <row r="78" spans="1:111" ht="11.65" customHeight="1" x14ac:dyDescent="0.4">
      <c r="A78" s="67"/>
      <c r="B78" s="85"/>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2"/>
      <c r="AK78" s="68"/>
      <c r="AL78" s="67"/>
      <c r="AM78" s="85"/>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2"/>
      <c r="BV78" s="40"/>
      <c r="BW78" s="193"/>
      <c r="BX78" s="303"/>
      <c r="BY78" s="303"/>
      <c r="BZ78" s="303"/>
      <c r="CA78" s="303"/>
      <c r="CB78" s="303"/>
      <c r="CC78" s="303"/>
      <c r="CD78" s="303"/>
      <c r="CE78" s="303"/>
      <c r="CF78" s="303"/>
      <c r="CG78" s="303"/>
      <c r="CH78" s="303"/>
      <c r="CI78" s="303"/>
      <c r="CJ78" s="303"/>
      <c r="CK78" s="303"/>
      <c r="CL78" s="303"/>
      <c r="CM78" s="303"/>
      <c r="CN78" s="303"/>
      <c r="CO78" s="303"/>
      <c r="CP78" s="303"/>
      <c r="CQ78" s="303"/>
      <c r="CR78" s="303"/>
      <c r="CS78" s="303"/>
      <c r="CT78" s="303"/>
      <c r="CU78" s="303"/>
      <c r="CV78" s="303"/>
      <c r="CW78" s="303"/>
      <c r="CX78" s="303"/>
      <c r="CY78" s="303"/>
      <c r="CZ78" s="303"/>
      <c r="DA78" s="303"/>
      <c r="DB78" s="303"/>
      <c r="DC78" s="303"/>
      <c r="DD78" s="303"/>
      <c r="DE78" s="303"/>
      <c r="DF78" s="303"/>
      <c r="DG78" s="193"/>
    </row>
    <row r="79" spans="1:111" ht="11.65" customHeight="1" x14ac:dyDescent="0.4">
      <c r="A79" s="67"/>
      <c r="B79" s="85"/>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2"/>
      <c r="AK79" s="68"/>
      <c r="AL79" s="67"/>
      <c r="AM79" s="85"/>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2"/>
      <c r="BV79" s="40"/>
      <c r="BW79" s="193"/>
      <c r="BX79" s="303"/>
      <c r="BY79" s="303"/>
      <c r="BZ79" s="303"/>
      <c r="CA79" s="303"/>
      <c r="CB79" s="303"/>
      <c r="CC79" s="303"/>
      <c r="CD79" s="303"/>
      <c r="CE79" s="303"/>
      <c r="CF79" s="303"/>
      <c r="CG79" s="303"/>
      <c r="CH79" s="303"/>
      <c r="CI79" s="303"/>
      <c r="CJ79" s="303"/>
      <c r="CK79" s="303"/>
      <c r="CL79" s="303"/>
      <c r="CM79" s="303"/>
      <c r="CN79" s="303"/>
      <c r="CO79" s="303"/>
      <c r="CP79" s="303"/>
      <c r="CQ79" s="303"/>
      <c r="CR79" s="303"/>
      <c r="CS79" s="303"/>
      <c r="CT79" s="303"/>
      <c r="CU79" s="303"/>
      <c r="CV79" s="303"/>
      <c r="CW79" s="303"/>
      <c r="CX79" s="303"/>
      <c r="CY79" s="303"/>
      <c r="CZ79" s="303"/>
      <c r="DA79" s="303"/>
      <c r="DB79" s="303"/>
      <c r="DC79" s="303"/>
      <c r="DD79" s="303"/>
      <c r="DE79" s="303"/>
      <c r="DF79" s="303"/>
      <c r="DG79" s="193"/>
    </row>
    <row r="80" spans="1:111" ht="11.65" customHeight="1" x14ac:dyDescent="0.4">
      <c r="A80" s="67"/>
      <c r="B80" s="85"/>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2"/>
      <c r="AK80" s="68"/>
      <c r="AL80" s="67"/>
      <c r="AM80" s="85"/>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2"/>
      <c r="BV80" s="40"/>
      <c r="BW80" s="193"/>
      <c r="BX80" s="303"/>
      <c r="BY80" s="303"/>
      <c r="BZ80" s="303"/>
      <c r="CA80" s="303"/>
      <c r="CB80" s="303"/>
      <c r="CC80" s="303"/>
      <c r="CD80" s="303"/>
      <c r="CE80" s="303"/>
      <c r="CF80" s="303"/>
      <c r="CG80" s="303"/>
      <c r="CH80" s="303"/>
      <c r="CI80" s="303"/>
      <c r="CJ80" s="303"/>
      <c r="CK80" s="303"/>
      <c r="CL80" s="303"/>
      <c r="CM80" s="303"/>
      <c r="CN80" s="303"/>
      <c r="CO80" s="303"/>
      <c r="CP80" s="303"/>
      <c r="CQ80" s="303"/>
      <c r="CR80" s="303"/>
      <c r="CS80" s="303"/>
      <c r="CT80" s="303"/>
      <c r="CU80" s="303"/>
      <c r="CV80" s="303"/>
      <c r="CW80" s="303"/>
      <c r="CX80" s="303"/>
      <c r="CY80" s="303"/>
      <c r="CZ80" s="303"/>
      <c r="DA80" s="303"/>
      <c r="DB80" s="303"/>
      <c r="DC80" s="303"/>
      <c r="DD80" s="303"/>
      <c r="DE80" s="303"/>
      <c r="DF80" s="303"/>
      <c r="DG80" s="193"/>
    </row>
    <row r="81" spans="1:111" ht="11.65" customHeight="1" x14ac:dyDescent="0.4">
      <c r="A81" s="67"/>
      <c r="B81" s="85"/>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2"/>
      <c r="AK81" s="68"/>
      <c r="AL81" s="67"/>
      <c r="AM81" s="85"/>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2"/>
      <c r="BV81" s="40"/>
      <c r="BW81" s="193"/>
      <c r="BX81" s="303"/>
      <c r="BY81" s="303"/>
      <c r="BZ81" s="303"/>
      <c r="CA81" s="303"/>
      <c r="CB81" s="303"/>
      <c r="CC81" s="303"/>
      <c r="CD81" s="303"/>
      <c r="CE81" s="303"/>
      <c r="CF81" s="303"/>
      <c r="CG81" s="303"/>
      <c r="CH81" s="303"/>
      <c r="CI81" s="303"/>
      <c r="CJ81" s="303"/>
      <c r="CK81" s="303"/>
      <c r="CL81" s="303"/>
      <c r="CM81" s="303"/>
      <c r="CN81" s="303"/>
      <c r="CO81" s="303"/>
      <c r="CP81" s="303"/>
      <c r="CQ81" s="303"/>
      <c r="CR81" s="303"/>
      <c r="CS81" s="303"/>
      <c r="CT81" s="303"/>
      <c r="CU81" s="303"/>
      <c r="CV81" s="303"/>
      <c r="CW81" s="303"/>
      <c r="CX81" s="303"/>
      <c r="CY81" s="303"/>
      <c r="CZ81" s="303"/>
      <c r="DA81" s="303"/>
      <c r="DB81" s="303"/>
      <c r="DC81" s="303"/>
      <c r="DD81" s="303"/>
      <c r="DE81" s="303"/>
      <c r="DF81" s="303"/>
      <c r="DG81" s="193"/>
    </row>
    <row r="82" spans="1:111" ht="11.65" customHeight="1" x14ac:dyDescent="0.4">
      <c r="A82" s="67"/>
      <c r="B82" s="85"/>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2"/>
      <c r="AK82" s="68"/>
      <c r="AL82" s="67"/>
      <c r="AM82" s="85"/>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2"/>
      <c r="BV82" s="40"/>
      <c r="BW82" s="193"/>
      <c r="BX82" s="303"/>
      <c r="BY82" s="303"/>
      <c r="BZ82" s="303"/>
      <c r="CA82" s="303"/>
      <c r="CB82" s="303"/>
      <c r="CC82" s="303"/>
      <c r="CD82" s="303"/>
      <c r="CE82" s="303"/>
      <c r="CF82" s="303"/>
      <c r="CG82" s="303"/>
      <c r="CH82" s="303"/>
      <c r="CI82" s="303"/>
      <c r="CJ82" s="303"/>
      <c r="CK82" s="303"/>
      <c r="CL82" s="303"/>
      <c r="CM82" s="303"/>
      <c r="CN82" s="303"/>
      <c r="CO82" s="303"/>
      <c r="CP82" s="303"/>
      <c r="CQ82" s="303"/>
      <c r="CR82" s="303"/>
      <c r="CS82" s="303"/>
      <c r="CT82" s="303"/>
      <c r="CU82" s="303"/>
      <c r="CV82" s="303"/>
      <c r="CW82" s="303"/>
      <c r="CX82" s="303"/>
      <c r="CY82" s="303"/>
      <c r="CZ82" s="303"/>
      <c r="DA82" s="303"/>
      <c r="DB82" s="303"/>
      <c r="DC82" s="303"/>
      <c r="DD82" s="303"/>
      <c r="DE82" s="303"/>
      <c r="DF82" s="303"/>
      <c r="DG82" s="193"/>
    </row>
    <row r="83" spans="1:111" ht="11.65" customHeight="1" x14ac:dyDescent="0.4">
      <c r="A83" s="67"/>
      <c r="B83" s="85"/>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2"/>
      <c r="AK83" s="68"/>
      <c r="AL83" s="67"/>
      <c r="AM83" s="85"/>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2"/>
      <c r="BV83" s="40"/>
      <c r="BW83" s="193"/>
      <c r="BX83" s="303"/>
      <c r="BY83" s="303"/>
      <c r="BZ83" s="303"/>
      <c r="CA83" s="303"/>
      <c r="CB83" s="303"/>
      <c r="CC83" s="303"/>
      <c r="CD83" s="303"/>
      <c r="CE83" s="303"/>
      <c r="CF83" s="303"/>
      <c r="CG83" s="303"/>
      <c r="CH83" s="303"/>
      <c r="CI83" s="303"/>
      <c r="CJ83" s="303"/>
      <c r="CK83" s="303"/>
      <c r="CL83" s="303"/>
      <c r="CM83" s="303"/>
      <c r="CN83" s="303"/>
      <c r="CO83" s="303"/>
      <c r="CP83" s="303"/>
      <c r="CQ83" s="303"/>
      <c r="CR83" s="303"/>
      <c r="CS83" s="303"/>
      <c r="CT83" s="303"/>
      <c r="CU83" s="303"/>
      <c r="CV83" s="303"/>
      <c r="CW83" s="303"/>
      <c r="CX83" s="303"/>
      <c r="CY83" s="303"/>
      <c r="CZ83" s="303"/>
      <c r="DA83" s="303"/>
      <c r="DB83" s="303"/>
      <c r="DC83" s="303"/>
      <c r="DD83" s="303"/>
      <c r="DE83" s="303"/>
      <c r="DF83" s="303"/>
      <c r="DG83" s="193"/>
    </row>
    <row r="84" spans="1:111" ht="11.65" customHeight="1" x14ac:dyDescent="0.4">
      <c r="A84" s="67"/>
      <c r="B84" s="85"/>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2"/>
      <c r="AK84" s="68"/>
      <c r="AL84" s="67"/>
      <c r="AM84" s="85"/>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2"/>
      <c r="BV84" s="40"/>
      <c r="BW84" s="193"/>
      <c r="BX84" s="303"/>
      <c r="BY84" s="303"/>
      <c r="BZ84" s="303"/>
      <c r="CA84" s="303"/>
      <c r="CB84" s="303"/>
      <c r="CC84" s="303"/>
      <c r="CD84" s="303"/>
      <c r="CE84" s="303"/>
      <c r="CF84" s="303"/>
      <c r="CG84" s="303"/>
      <c r="CH84" s="303"/>
      <c r="CI84" s="303"/>
      <c r="CJ84" s="303"/>
      <c r="CK84" s="303"/>
      <c r="CL84" s="303"/>
      <c r="CM84" s="303"/>
      <c r="CN84" s="303"/>
      <c r="CO84" s="303"/>
      <c r="CP84" s="303"/>
      <c r="CQ84" s="303"/>
      <c r="CR84" s="303"/>
      <c r="CS84" s="303"/>
      <c r="CT84" s="303"/>
      <c r="CU84" s="303"/>
      <c r="CV84" s="303"/>
      <c r="CW84" s="303"/>
      <c r="CX84" s="303"/>
      <c r="CY84" s="303"/>
      <c r="CZ84" s="303"/>
      <c r="DA84" s="303"/>
      <c r="DB84" s="303"/>
      <c r="DC84" s="303"/>
      <c r="DD84" s="303"/>
      <c r="DE84" s="303"/>
      <c r="DF84" s="303"/>
      <c r="DG84" s="193"/>
    </row>
    <row r="85" spans="1:111" ht="11.65" customHeight="1" x14ac:dyDescent="0.4">
      <c r="A85" s="67"/>
      <c r="B85" s="85"/>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2"/>
      <c r="AK85" s="68"/>
      <c r="AL85" s="67"/>
      <c r="AM85" s="85"/>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2"/>
      <c r="BV85" s="40"/>
      <c r="BW85" s="193"/>
      <c r="BX85" s="303"/>
      <c r="BY85" s="303"/>
      <c r="BZ85" s="303"/>
      <c r="CA85" s="303"/>
      <c r="CB85" s="303"/>
      <c r="CC85" s="303"/>
      <c r="CD85" s="303"/>
      <c r="CE85" s="303"/>
      <c r="CF85" s="303"/>
      <c r="CG85" s="303"/>
      <c r="CH85" s="303"/>
      <c r="CI85" s="303"/>
      <c r="CJ85" s="303"/>
      <c r="CK85" s="303"/>
      <c r="CL85" s="303"/>
      <c r="CM85" s="303"/>
      <c r="CN85" s="303"/>
      <c r="CO85" s="303"/>
      <c r="CP85" s="303"/>
      <c r="CQ85" s="303"/>
      <c r="CR85" s="303"/>
      <c r="CS85" s="303"/>
      <c r="CT85" s="303"/>
      <c r="CU85" s="303"/>
      <c r="CV85" s="303"/>
      <c r="CW85" s="303"/>
      <c r="CX85" s="303"/>
      <c r="CY85" s="303"/>
      <c r="CZ85" s="303"/>
      <c r="DA85" s="303"/>
      <c r="DB85" s="303"/>
      <c r="DC85" s="303"/>
      <c r="DD85" s="303"/>
      <c r="DE85" s="303"/>
      <c r="DF85" s="303"/>
      <c r="DG85" s="193"/>
    </row>
    <row r="86" spans="1:111" ht="11.65" customHeight="1" x14ac:dyDescent="0.4">
      <c r="A86" s="67"/>
      <c r="B86" s="85"/>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2"/>
      <c r="AK86" s="68"/>
      <c r="AL86" s="67"/>
      <c r="AM86" s="85"/>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2"/>
      <c r="BV86" s="40"/>
      <c r="BW86" s="193"/>
      <c r="BX86" s="303"/>
      <c r="BY86" s="303"/>
      <c r="BZ86" s="303"/>
      <c r="CA86" s="303"/>
      <c r="CB86" s="303"/>
      <c r="CC86" s="303"/>
      <c r="CD86" s="303"/>
      <c r="CE86" s="303"/>
      <c r="CF86" s="303"/>
      <c r="CG86" s="303"/>
      <c r="CH86" s="303"/>
      <c r="CI86" s="303"/>
      <c r="CJ86" s="303"/>
      <c r="CK86" s="303"/>
      <c r="CL86" s="303"/>
      <c r="CM86" s="303"/>
      <c r="CN86" s="303"/>
      <c r="CO86" s="303"/>
      <c r="CP86" s="303"/>
      <c r="CQ86" s="303"/>
      <c r="CR86" s="303"/>
      <c r="CS86" s="303"/>
      <c r="CT86" s="303"/>
      <c r="CU86" s="303"/>
      <c r="CV86" s="303"/>
      <c r="CW86" s="303"/>
      <c r="CX86" s="303"/>
      <c r="CY86" s="303"/>
      <c r="CZ86" s="303"/>
      <c r="DA86" s="303"/>
      <c r="DB86" s="303"/>
      <c r="DC86" s="303"/>
      <c r="DD86" s="303"/>
      <c r="DE86" s="303"/>
      <c r="DF86" s="303"/>
      <c r="DG86" s="193"/>
    </row>
    <row r="87" spans="1:111" ht="11.65" customHeight="1" x14ac:dyDescent="0.4">
      <c r="A87" s="67"/>
      <c r="B87" s="85"/>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2"/>
      <c r="AK87" s="68"/>
      <c r="AL87" s="67"/>
      <c r="AM87" s="85"/>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2"/>
      <c r="BV87" s="40"/>
      <c r="BW87" s="193"/>
      <c r="BX87" s="303"/>
      <c r="BY87" s="303"/>
      <c r="BZ87" s="303"/>
      <c r="CA87" s="303"/>
      <c r="CB87" s="303"/>
      <c r="CC87" s="303"/>
      <c r="CD87" s="303"/>
      <c r="CE87" s="303"/>
      <c r="CF87" s="303"/>
      <c r="CG87" s="303"/>
      <c r="CH87" s="303"/>
      <c r="CI87" s="303"/>
      <c r="CJ87" s="303"/>
      <c r="CK87" s="303"/>
      <c r="CL87" s="303"/>
      <c r="CM87" s="303"/>
      <c r="CN87" s="303"/>
      <c r="CO87" s="303"/>
      <c r="CP87" s="303"/>
      <c r="CQ87" s="303"/>
      <c r="CR87" s="303"/>
      <c r="CS87" s="303"/>
      <c r="CT87" s="303"/>
      <c r="CU87" s="303"/>
      <c r="CV87" s="303"/>
      <c r="CW87" s="303"/>
      <c r="CX87" s="303"/>
      <c r="CY87" s="303"/>
      <c r="CZ87" s="303"/>
      <c r="DA87" s="303"/>
      <c r="DB87" s="303"/>
      <c r="DC87" s="303"/>
      <c r="DD87" s="303"/>
      <c r="DE87" s="303"/>
      <c r="DF87" s="303"/>
      <c r="DG87" s="193"/>
    </row>
    <row r="88" spans="1:111" ht="11.65" customHeight="1" x14ac:dyDescent="0.4">
      <c r="A88" s="67"/>
      <c r="B88" s="85"/>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2"/>
      <c r="AK88" s="68"/>
      <c r="AL88" s="67"/>
      <c r="AM88" s="85"/>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2"/>
      <c r="BV88" s="40"/>
      <c r="BW88" s="193"/>
      <c r="BX88" s="303"/>
      <c r="BY88" s="303"/>
      <c r="BZ88" s="303"/>
      <c r="CA88" s="303"/>
      <c r="CB88" s="303"/>
      <c r="CC88" s="303"/>
      <c r="CD88" s="303"/>
      <c r="CE88" s="303"/>
      <c r="CF88" s="303"/>
      <c r="CG88" s="303"/>
      <c r="CH88" s="303"/>
      <c r="CI88" s="303"/>
      <c r="CJ88" s="303"/>
      <c r="CK88" s="303"/>
      <c r="CL88" s="303"/>
      <c r="CM88" s="303"/>
      <c r="CN88" s="303"/>
      <c r="CO88" s="303"/>
      <c r="CP88" s="303"/>
      <c r="CQ88" s="303"/>
      <c r="CR88" s="303"/>
      <c r="CS88" s="303"/>
      <c r="CT88" s="303"/>
      <c r="CU88" s="303"/>
      <c r="CV88" s="303"/>
      <c r="CW88" s="303"/>
      <c r="CX88" s="303"/>
      <c r="CY88" s="303"/>
      <c r="CZ88" s="303"/>
      <c r="DA88" s="303"/>
      <c r="DB88" s="303"/>
      <c r="DC88" s="303"/>
      <c r="DD88" s="303"/>
      <c r="DE88" s="303"/>
      <c r="DF88" s="303"/>
      <c r="DG88" s="193"/>
    </row>
    <row r="89" spans="1:111" ht="11.65" customHeight="1" x14ac:dyDescent="0.4">
      <c r="A89" s="67"/>
      <c r="B89" s="85"/>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2"/>
      <c r="AK89" s="68"/>
      <c r="AL89" s="67"/>
      <c r="AM89" s="85"/>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1"/>
      <c r="BR89" s="81"/>
      <c r="BS89" s="81"/>
      <c r="BT89" s="81"/>
      <c r="BU89" s="82"/>
      <c r="BV89" s="40"/>
      <c r="BW89" s="193"/>
      <c r="BX89" s="303"/>
      <c r="BY89" s="303"/>
      <c r="BZ89" s="303"/>
      <c r="CA89" s="303"/>
      <c r="CB89" s="303"/>
      <c r="CC89" s="303"/>
      <c r="CD89" s="303"/>
      <c r="CE89" s="303"/>
      <c r="CF89" s="303"/>
      <c r="CG89" s="303"/>
      <c r="CH89" s="303"/>
      <c r="CI89" s="303"/>
      <c r="CJ89" s="303"/>
      <c r="CK89" s="303"/>
      <c r="CL89" s="303"/>
      <c r="CM89" s="303"/>
      <c r="CN89" s="303"/>
      <c r="CO89" s="303"/>
      <c r="CP89" s="303"/>
      <c r="CQ89" s="303"/>
      <c r="CR89" s="303"/>
      <c r="CS89" s="303"/>
      <c r="CT89" s="303"/>
      <c r="CU89" s="303"/>
      <c r="CV89" s="303"/>
      <c r="CW89" s="303"/>
      <c r="CX89" s="303"/>
      <c r="CY89" s="303"/>
      <c r="CZ89" s="303"/>
      <c r="DA89" s="303"/>
      <c r="DB89" s="303"/>
      <c r="DC89" s="303"/>
      <c r="DD89" s="303"/>
      <c r="DE89" s="303"/>
      <c r="DF89" s="303"/>
      <c r="DG89" s="193"/>
    </row>
    <row r="90" spans="1:111" ht="11.65" customHeight="1" x14ac:dyDescent="0.4">
      <c r="A90" s="67"/>
      <c r="B90" s="85"/>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2"/>
      <c r="AK90" s="68"/>
      <c r="AL90" s="67"/>
      <c r="AM90" s="85"/>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2"/>
      <c r="BV90" s="40"/>
      <c r="BW90" s="193"/>
      <c r="BX90" s="303"/>
      <c r="BY90" s="303"/>
      <c r="BZ90" s="303"/>
      <c r="CA90" s="303"/>
      <c r="CB90" s="303"/>
      <c r="CC90" s="303"/>
      <c r="CD90" s="303"/>
      <c r="CE90" s="303"/>
      <c r="CF90" s="303"/>
      <c r="CG90" s="303"/>
      <c r="CH90" s="303"/>
      <c r="CI90" s="303"/>
      <c r="CJ90" s="303"/>
      <c r="CK90" s="303"/>
      <c r="CL90" s="303"/>
      <c r="CM90" s="303"/>
      <c r="CN90" s="303"/>
      <c r="CO90" s="303"/>
      <c r="CP90" s="303"/>
      <c r="CQ90" s="303"/>
      <c r="CR90" s="303"/>
      <c r="CS90" s="303"/>
      <c r="CT90" s="303"/>
      <c r="CU90" s="303"/>
      <c r="CV90" s="303"/>
      <c r="CW90" s="303"/>
      <c r="CX90" s="303"/>
      <c r="CY90" s="303"/>
      <c r="CZ90" s="303"/>
      <c r="DA90" s="303"/>
      <c r="DB90" s="303"/>
      <c r="DC90" s="303"/>
      <c r="DD90" s="303"/>
      <c r="DE90" s="303"/>
      <c r="DF90" s="303"/>
      <c r="DG90" s="193"/>
    </row>
    <row r="91" spans="1:111" ht="11.65" customHeight="1" x14ac:dyDescent="0.4">
      <c r="A91" s="67"/>
      <c r="B91" s="85"/>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2"/>
      <c r="AK91" s="68"/>
      <c r="AL91" s="67"/>
      <c r="AM91" s="85"/>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2"/>
      <c r="BV91" s="40"/>
      <c r="BW91" s="193"/>
      <c r="BX91" s="303"/>
      <c r="BY91" s="303"/>
      <c r="BZ91" s="303"/>
      <c r="CA91" s="303"/>
      <c r="CB91" s="303"/>
      <c r="CC91" s="303"/>
      <c r="CD91" s="303"/>
      <c r="CE91" s="303"/>
      <c r="CF91" s="303"/>
      <c r="CG91" s="303"/>
      <c r="CH91" s="303"/>
      <c r="CI91" s="303"/>
      <c r="CJ91" s="303"/>
      <c r="CK91" s="303"/>
      <c r="CL91" s="303"/>
      <c r="CM91" s="303"/>
      <c r="CN91" s="303"/>
      <c r="CO91" s="303"/>
      <c r="CP91" s="303"/>
      <c r="CQ91" s="303"/>
      <c r="CR91" s="303"/>
      <c r="CS91" s="303"/>
      <c r="CT91" s="303"/>
      <c r="CU91" s="303"/>
      <c r="CV91" s="303"/>
      <c r="CW91" s="303"/>
      <c r="CX91" s="303"/>
      <c r="CY91" s="303"/>
      <c r="CZ91" s="303"/>
      <c r="DA91" s="303"/>
      <c r="DB91" s="303"/>
      <c r="DC91" s="303"/>
      <c r="DD91" s="303"/>
      <c r="DE91" s="303"/>
      <c r="DF91" s="303"/>
      <c r="DG91" s="193"/>
    </row>
    <row r="92" spans="1:111" ht="11.65" customHeight="1" x14ac:dyDescent="0.4">
      <c r="A92" s="67"/>
      <c r="B92" s="85"/>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2"/>
      <c r="AK92" s="68"/>
      <c r="AL92" s="67"/>
      <c r="AM92" s="85"/>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2"/>
      <c r="BV92" s="40"/>
      <c r="BW92" s="193"/>
      <c r="BX92" s="303"/>
      <c r="BY92" s="303"/>
      <c r="BZ92" s="303"/>
      <c r="CA92" s="303"/>
      <c r="CB92" s="303"/>
      <c r="CC92" s="303"/>
      <c r="CD92" s="303"/>
      <c r="CE92" s="303"/>
      <c r="CF92" s="303"/>
      <c r="CG92" s="303"/>
      <c r="CH92" s="303"/>
      <c r="CI92" s="303"/>
      <c r="CJ92" s="303"/>
      <c r="CK92" s="303"/>
      <c r="CL92" s="303"/>
      <c r="CM92" s="303"/>
      <c r="CN92" s="303"/>
      <c r="CO92" s="303"/>
      <c r="CP92" s="303"/>
      <c r="CQ92" s="303"/>
      <c r="CR92" s="303"/>
      <c r="CS92" s="303"/>
      <c r="CT92" s="303"/>
      <c r="CU92" s="303"/>
      <c r="CV92" s="303"/>
      <c r="CW92" s="303"/>
      <c r="CX92" s="303"/>
      <c r="CY92" s="303"/>
      <c r="CZ92" s="303"/>
      <c r="DA92" s="303"/>
      <c r="DB92" s="303"/>
      <c r="DC92" s="303"/>
      <c r="DD92" s="303"/>
      <c r="DE92" s="303"/>
      <c r="DF92" s="303"/>
      <c r="DG92" s="193"/>
    </row>
    <row r="93" spans="1:111" ht="11.65" customHeight="1" x14ac:dyDescent="0.4">
      <c r="A93" s="67"/>
      <c r="B93" s="85"/>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2"/>
      <c r="AK93" s="68"/>
      <c r="AL93" s="67"/>
      <c r="AM93" s="85"/>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1"/>
      <c r="BR93" s="81"/>
      <c r="BS93" s="81"/>
      <c r="BT93" s="81"/>
      <c r="BU93" s="82"/>
      <c r="BV93" s="40"/>
      <c r="BW93" s="193"/>
      <c r="BX93" s="303"/>
      <c r="BY93" s="303"/>
      <c r="BZ93" s="303"/>
      <c r="CA93" s="303"/>
      <c r="CB93" s="303"/>
      <c r="CC93" s="303"/>
      <c r="CD93" s="303"/>
      <c r="CE93" s="303"/>
      <c r="CF93" s="303"/>
      <c r="CG93" s="303"/>
      <c r="CH93" s="303"/>
      <c r="CI93" s="303"/>
      <c r="CJ93" s="303"/>
      <c r="CK93" s="303"/>
      <c r="CL93" s="303"/>
      <c r="CM93" s="303"/>
      <c r="CN93" s="303"/>
      <c r="CO93" s="303"/>
      <c r="CP93" s="303"/>
      <c r="CQ93" s="303"/>
      <c r="CR93" s="303"/>
      <c r="CS93" s="303"/>
      <c r="CT93" s="303"/>
      <c r="CU93" s="303"/>
      <c r="CV93" s="303"/>
      <c r="CW93" s="303"/>
      <c r="CX93" s="303"/>
      <c r="CY93" s="303"/>
      <c r="CZ93" s="303"/>
      <c r="DA93" s="303"/>
      <c r="DB93" s="303"/>
      <c r="DC93" s="303"/>
      <c r="DD93" s="303"/>
      <c r="DE93" s="303"/>
      <c r="DF93" s="303"/>
      <c r="DG93" s="193"/>
    </row>
    <row r="94" spans="1:111" ht="11.65" customHeight="1" x14ac:dyDescent="0.4">
      <c r="A94" s="67"/>
      <c r="B94" s="85"/>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2"/>
      <c r="AK94" s="68"/>
      <c r="AL94" s="67"/>
      <c r="AM94" s="85"/>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1"/>
      <c r="BR94" s="81"/>
      <c r="BS94" s="81"/>
      <c r="BT94" s="81"/>
      <c r="BU94" s="82"/>
      <c r="BV94" s="40"/>
      <c r="BW94" s="193"/>
      <c r="BX94" s="303"/>
      <c r="BY94" s="303"/>
      <c r="BZ94" s="303"/>
      <c r="CA94" s="303"/>
      <c r="CB94" s="303"/>
      <c r="CC94" s="303"/>
      <c r="CD94" s="303"/>
      <c r="CE94" s="303"/>
      <c r="CF94" s="303"/>
      <c r="CG94" s="303"/>
      <c r="CH94" s="303"/>
      <c r="CI94" s="303"/>
      <c r="CJ94" s="303"/>
      <c r="CK94" s="303"/>
      <c r="CL94" s="303"/>
      <c r="CM94" s="303"/>
      <c r="CN94" s="303"/>
      <c r="CO94" s="303"/>
      <c r="CP94" s="303"/>
      <c r="CQ94" s="303"/>
      <c r="CR94" s="303"/>
      <c r="CS94" s="303"/>
      <c r="CT94" s="303"/>
      <c r="CU94" s="303"/>
      <c r="CV94" s="303"/>
      <c r="CW94" s="303"/>
      <c r="CX94" s="303"/>
      <c r="CY94" s="303"/>
      <c r="CZ94" s="303"/>
      <c r="DA94" s="303"/>
      <c r="DB94" s="303"/>
      <c r="DC94" s="303"/>
      <c r="DD94" s="303"/>
      <c r="DE94" s="303"/>
      <c r="DF94" s="303"/>
      <c r="DG94" s="193"/>
    </row>
    <row r="95" spans="1:111" ht="11.65" customHeight="1" x14ac:dyDescent="0.4">
      <c r="A95" s="67"/>
      <c r="B95" s="85"/>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2"/>
      <c r="AK95" s="68"/>
      <c r="AL95" s="67"/>
      <c r="AM95" s="85"/>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2"/>
      <c r="BV95" s="40"/>
      <c r="BW95" s="193"/>
      <c r="BX95" s="303"/>
      <c r="BY95" s="303"/>
      <c r="BZ95" s="303"/>
      <c r="CA95" s="303"/>
      <c r="CB95" s="303"/>
      <c r="CC95" s="303"/>
      <c r="CD95" s="303"/>
      <c r="CE95" s="303"/>
      <c r="CF95" s="303"/>
      <c r="CG95" s="303"/>
      <c r="CH95" s="303"/>
      <c r="CI95" s="303"/>
      <c r="CJ95" s="303"/>
      <c r="CK95" s="303"/>
      <c r="CL95" s="303"/>
      <c r="CM95" s="303"/>
      <c r="CN95" s="303"/>
      <c r="CO95" s="303"/>
      <c r="CP95" s="303"/>
      <c r="CQ95" s="303"/>
      <c r="CR95" s="303"/>
      <c r="CS95" s="303"/>
      <c r="CT95" s="303"/>
      <c r="CU95" s="303"/>
      <c r="CV95" s="303"/>
      <c r="CW95" s="303"/>
      <c r="CX95" s="303"/>
      <c r="CY95" s="303"/>
      <c r="CZ95" s="303"/>
      <c r="DA95" s="303"/>
      <c r="DB95" s="303"/>
      <c r="DC95" s="303"/>
      <c r="DD95" s="303"/>
      <c r="DE95" s="303"/>
      <c r="DF95" s="303"/>
      <c r="DG95" s="193"/>
    </row>
    <row r="96" spans="1:111" ht="11.65" customHeight="1" x14ac:dyDescent="0.4">
      <c r="A96" s="67"/>
      <c r="B96" s="85"/>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2"/>
      <c r="AK96" s="68"/>
      <c r="AL96" s="67"/>
      <c r="AM96" s="85"/>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2"/>
      <c r="BV96" s="40"/>
      <c r="BW96" s="193"/>
      <c r="BX96" s="303"/>
      <c r="BY96" s="303"/>
      <c r="BZ96" s="303"/>
      <c r="CA96" s="303"/>
      <c r="CB96" s="303"/>
      <c r="CC96" s="303"/>
      <c r="CD96" s="303"/>
      <c r="CE96" s="303"/>
      <c r="CF96" s="303"/>
      <c r="CG96" s="303"/>
      <c r="CH96" s="303"/>
      <c r="CI96" s="303"/>
      <c r="CJ96" s="303"/>
      <c r="CK96" s="303"/>
      <c r="CL96" s="303"/>
      <c r="CM96" s="303"/>
      <c r="CN96" s="303"/>
      <c r="CO96" s="303"/>
      <c r="CP96" s="303"/>
      <c r="CQ96" s="303"/>
      <c r="CR96" s="303"/>
      <c r="CS96" s="303"/>
      <c r="CT96" s="303"/>
      <c r="CU96" s="303"/>
      <c r="CV96" s="303"/>
      <c r="CW96" s="303"/>
      <c r="CX96" s="303"/>
      <c r="CY96" s="303"/>
      <c r="CZ96" s="303"/>
      <c r="DA96" s="303"/>
      <c r="DB96" s="303"/>
      <c r="DC96" s="303"/>
      <c r="DD96" s="303"/>
      <c r="DE96" s="303"/>
      <c r="DF96" s="303"/>
      <c r="DG96" s="193"/>
    </row>
    <row r="97" spans="1:111" ht="11.65" customHeight="1" x14ac:dyDescent="0.4">
      <c r="A97" s="67"/>
      <c r="B97" s="85"/>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2"/>
      <c r="AK97" s="68"/>
      <c r="AL97" s="67"/>
      <c r="AM97" s="85"/>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2"/>
      <c r="BV97" s="40"/>
      <c r="BW97" s="193"/>
      <c r="BX97" s="303"/>
      <c r="BY97" s="303"/>
      <c r="BZ97" s="303"/>
      <c r="CA97" s="303"/>
      <c r="CB97" s="303"/>
      <c r="CC97" s="303"/>
      <c r="CD97" s="303"/>
      <c r="CE97" s="303"/>
      <c r="CF97" s="303"/>
      <c r="CG97" s="303"/>
      <c r="CH97" s="303"/>
      <c r="CI97" s="303"/>
      <c r="CJ97" s="303"/>
      <c r="CK97" s="303"/>
      <c r="CL97" s="303"/>
      <c r="CM97" s="303"/>
      <c r="CN97" s="303"/>
      <c r="CO97" s="303"/>
      <c r="CP97" s="303"/>
      <c r="CQ97" s="303"/>
      <c r="CR97" s="303"/>
      <c r="CS97" s="303"/>
      <c r="CT97" s="303"/>
      <c r="CU97" s="303"/>
      <c r="CV97" s="303"/>
      <c r="CW97" s="303"/>
      <c r="CX97" s="303"/>
      <c r="CY97" s="303"/>
      <c r="CZ97" s="303"/>
      <c r="DA97" s="303"/>
      <c r="DB97" s="303"/>
      <c r="DC97" s="303"/>
      <c r="DD97" s="303"/>
      <c r="DE97" s="303"/>
      <c r="DF97" s="303"/>
      <c r="DG97" s="193"/>
    </row>
    <row r="98" spans="1:111" ht="11.65" customHeight="1" x14ac:dyDescent="0.4">
      <c r="A98" s="67"/>
      <c r="B98" s="85"/>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2"/>
      <c r="AK98" s="68"/>
      <c r="AL98" s="67"/>
      <c r="AM98" s="85"/>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2"/>
      <c r="BV98" s="40"/>
      <c r="BW98" s="193"/>
      <c r="BX98" s="303"/>
      <c r="BY98" s="303"/>
      <c r="BZ98" s="303"/>
      <c r="CA98" s="303"/>
      <c r="CB98" s="303"/>
      <c r="CC98" s="303"/>
      <c r="CD98" s="303"/>
      <c r="CE98" s="303"/>
      <c r="CF98" s="303"/>
      <c r="CG98" s="303"/>
      <c r="CH98" s="303"/>
      <c r="CI98" s="303"/>
      <c r="CJ98" s="303"/>
      <c r="CK98" s="303"/>
      <c r="CL98" s="303"/>
      <c r="CM98" s="303"/>
      <c r="CN98" s="303"/>
      <c r="CO98" s="303"/>
      <c r="CP98" s="303"/>
      <c r="CQ98" s="303"/>
      <c r="CR98" s="303"/>
      <c r="CS98" s="303"/>
      <c r="CT98" s="303"/>
      <c r="CU98" s="303"/>
      <c r="CV98" s="303"/>
      <c r="CW98" s="303"/>
      <c r="CX98" s="303"/>
      <c r="CY98" s="303"/>
      <c r="CZ98" s="303"/>
      <c r="DA98" s="303"/>
      <c r="DB98" s="303"/>
      <c r="DC98" s="303"/>
      <c r="DD98" s="303"/>
      <c r="DE98" s="303"/>
      <c r="DF98" s="303"/>
      <c r="DG98" s="193"/>
    </row>
    <row r="99" spans="1:111" ht="11.65" customHeight="1" x14ac:dyDescent="0.4">
      <c r="A99" s="67"/>
      <c r="B99" s="85"/>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2"/>
      <c r="AK99" s="68"/>
      <c r="AL99" s="67"/>
      <c r="AM99" s="85"/>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2"/>
      <c r="BV99" s="40"/>
      <c r="BW99" s="193"/>
      <c r="BX99" s="303"/>
      <c r="BY99" s="303"/>
      <c r="BZ99" s="303"/>
      <c r="CA99" s="303"/>
      <c r="CB99" s="303"/>
      <c r="CC99" s="303"/>
      <c r="CD99" s="303"/>
      <c r="CE99" s="303"/>
      <c r="CF99" s="303"/>
      <c r="CG99" s="303"/>
      <c r="CH99" s="303"/>
      <c r="CI99" s="303"/>
      <c r="CJ99" s="303"/>
      <c r="CK99" s="303"/>
      <c r="CL99" s="303"/>
      <c r="CM99" s="303"/>
      <c r="CN99" s="303"/>
      <c r="CO99" s="303"/>
      <c r="CP99" s="303"/>
      <c r="CQ99" s="303"/>
      <c r="CR99" s="303"/>
      <c r="CS99" s="303"/>
      <c r="CT99" s="303"/>
      <c r="CU99" s="303"/>
      <c r="CV99" s="303"/>
      <c r="CW99" s="303"/>
      <c r="CX99" s="303"/>
      <c r="CY99" s="303"/>
      <c r="CZ99" s="303"/>
      <c r="DA99" s="303"/>
      <c r="DB99" s="303"/>
      <c r="DC99" s="303"/>
      <c r="DD99" s="303"/>
      <c r="DE99" s="303"/>
      <c r="DF99" s="303"/>
      <c r="DG99" s="193"/>
    </row>
    <row r="100" spans="1:111" ht="11.65" customHeight="1" x14ac:dyDescent="0.4">
      <c r="A100" s="67"/>
      <c r="B100" s="85"/>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2"/>
      <c r="AK100" s="68"/>
      <c r="AL100" s="67"/>
      <c r="AM100" s="85"/>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2"/>
      <c r="BV100" s="40"/>
      <c r="BW100" s="193"/>
      <c r="BX100" s="303"/>
      <c r="BY100" s="303"/>
      <c r="BZ100" s="303"/>
      <c r="CA100" s="303"/>
      <c r="CB100" s="303"/>
      <c r="CC100" s="303"/>
      <c r="CD100" s="303"/>
      <c r="CE100" s="303"/>
      <c r="CF100" s="303"/>
      <c r="CG100" s="303"/>
      <c r="CH100" s="303"/>
      <c r="CI100" s="303"/>
      <c r="CJ100" s="303"/>
      <c r="CK100" s="303"/>
      <c r="CL100" s="303"/>
      <c r="CM100" s="303"/>
      <c r="CN100" s="303"/>
      <c r="CO100" s="303"/>
      <c r="CP100" s="303"/>
      <c r="CQ100" s="303"/>
      <c r="CR100" s="303"/>
      <c r="CS100" s="303"/>
      <c r="CT100" s="303"/>
      <c r="CU100" s="303"/>
      <c r="CV100" s="303"/>
      <c r="CW100" s="303"/>
      <c r="CX100" s="303"/>
      <c r="CY100" s="303"/>
      <c r="CZ100" s="303"/>
      <c r="DA100" s="303"/>
      <c r="DB100" s="303"/>
      <c r="DC100" s="303"/>
      <c r="DD100" s="303"/>
      <c r="DE100" s="303"/>
      <c r="DF100" s="303"/>
      <c r="DG100" s="193"/>
    </row>
    <row r="101" spans="1:111" ht="11.65" customHeight="1" x14ac:dyDescent="0.4">
      <c r="A101" s="67"/>
      <c r="B101" s="85"/>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2"/>
      <c r="AK101" s="68"/>
      <c r="AL101" s="67"/>
      <c r="AM101" s="85"/>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2"/>
      <c r="BV101" s="40"/>
      <c r="BW101" s="193"/>
      <c r="BX101" s="303"/>
      <c r="BY101" s="303"/>
      <c r="BZ101" s="303"/>
      <c r="CA101" s="303"/>
      <c r="CB101" s="303"/>
      <c r="CC101" s="303"/>
      <c r="CD101" s="303"/>
      <c r="CE101" s="303"/>
      <c r="CF101" s="303"/>
      <c r="CG101" s="303"/>
      <c r="CH101" s="303"/>
      <c r="CI101" s="303"/>
      <c r="CJ101" s="303"/>
      <c r="CK101" s="303"/>
      <c r="CL101" s="303"/>
      <c r="CM101" s="303"/>
      <c r="CN101" s="303"/>
      <c r="CO101" s="303"/>
      <c r="CP101" s="303"/>
      <c r="CQ101" s="303"/>
      <c r="CR101" s="303"/>
      <c r="CS101" s="303"/>
      <c r="CT101" s="303"/>
      <c r="CU101" s="303"/>
      <c r="CV101" s="303"/>
      <c r="CW101" s="303"/>
      <c r="CX101" s="303"/>
      <c r="CY101" s="303"/>
      <c r="CZ101" s="303"/>
      <c r="DA101" s="303"/>
      <c r="DB101" s="303"/>
      <c r="DC101" s="303"/>
      <c r="DD101" s="303"/>
      <c r="DE101" s="303"/>
      <c r="DF101" s="303"/>
      <c r="DG101" s="193"/>
    </row>
    <row r="102" spans="1:111" ht="11.65" customHeight="1" x14ac:dyDescent="0.4">
      <c r="A102" s="67"/>
      <c r="B102" s="85"/>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2"/>
      <c r="AK102" s="68"/>
      <c r="AL102" s="67"/>
      <c r="AM102" s="85"/>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c r="BL102" s="81"/>
      <c r="BM102" s="81"/>
      <c r="BN102" s="81"/>
      <c r="BO102" s="81"/>
      <c r="BP102" s="81"/>
      <c r="BQ102" s="81"/>
      <c r="BR102" s="81"/>
      <c r="BS102" s="81"/>
      <c r="BT102" s="81"/>
      <c r="BU102" s="82"/>
      <c r="BV102" s="40"/>
      <c r="BW102" s="193"/>
      <c r="BX102" s="303"/>
      <c r="BY102" s="303"/>
      <c r="BZ102" s="303"/>
      <c r="CA102" s="303"/>
      <c r="CB102" s="303"/>
      <c r="CC102" s="303"/>
      <c r="CD102" s="303"/>
      <c r="CE102" s="303"/>
      <c r="CF102" s="303"/>
      <c r="CG102" s="303"/>
      <c r="CH102" s="303"/>
      <c r="CI102" s="303"/>
      <c r="CJ102" s="303"/>
      <c r="CK102" s="303"/>
      <c r="CL102" s="303"/>
      <c r="CM102" s="303"/>
      <c r="CN102" s="303"/>
      <c r="CO102" s="303"/>
      <c r="CP102" s="303"/>
      <c r="CQ102" s="303"/>
      <c r="CR102" s="303"/>
      <c r="CS102" s="303"/>
      <c r="CT102" s="303"/>
      <c r="CU102" s="303"/>
      <c r="CV102" s="303"/>
      <c r="CW102" s="303"/>
      <c r="CX102" s="303"/>
      <c r="CY102" s="303"/>
      <c r="CZ102" s="303"/>
      <c r="DA102" s="303"/>
      <c r="DB102" s="303"/>
      <c r="DC102" s="303"/>
      <c r="DD102" s="303"/>
      <c r="DE102" s="303"/>
      <c r="DF102" s="303"/>
      <c r="DG102" s="193"/>
    </row>
    <row r="103" spans="1:111" ht="11.65" customHeight="1" x14ac:dyDescent="0.4">
      <c r="A103" s="67"/>
      <c r="B103" s="85"/>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2"/>
      <c r="AK103" s="68"/>
      <c r="AL103" s="67"/>
      <c r="AM103" s="85"/>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2"/>
      <c r="BV103" s="40"/>
      <c r="BW103" s="193"/>
      <c r="BX103" s="303"/>
      <c r="BY103" s="303"/>
      <c r="BZ103" s="303"/>
      <c r="CA103" s="303"/>
      <c r="CB103" s="303"/>
      <c r="CC103" s="303"/>
      <c r="CD103" s="303"/>
      <c r="CE103" s="303"/>
      <c r="CF103" s="303"/>
      <c r="CG103" s="303"/>
      <c r="CH103" s="303"/>
      <c r="CI103" s="303"/>
      <c r="CJ103" s="303"/>
      <c r="CK103" s="303"/>
      <c r="CL103" s="303"/>
      <c r="CM103" s="303"/>
      <c r="CN103" s="303"/>
      <c r="CO103" s="303"/>
      <c r="CP103" s="303"/>
      <c r="CQ103" s="303"/>
      <c r="CR103" s="303"/>
      <c r="CS103" s="303"/>
      <c r="CT103" s="303"/>
      <c r="CU103" s="303"/>
      <c r="CV103" s="303"/>
      <c r="CW103" s="303"/>
      <c r="CX103" s="303"/>
      <c r="CY103" s="303"/>
      <c r="CZ103" s="303"/>
      <c r="DA103" s="303"/>
      <c r="DB103" s="303"/>
      <c r="DC103" s="303"/>
      <c r="DD103" s="303"/>
      <c r="DE103" s="303"/>
      <c r="DF103" s="303"/>
      <c r="DG103" s="193"/>
    </row>
    <row r="104" spans="1:111" ht="11.65" customHeight="1" x14ac:dyDescent="0.4">
      <c r="A104" s="67"/>
      <c r="B104" s="85"/>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2"/>
      <c r="AK104" s="68"/>
      <c r="AL104" s="67"/>
      <c r="AM104" s="85"/>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1"/>
      <c r="BR104" s="81"/>
      <c r="BS104" s="81"/>
      <c r="BT104" s="81"/>
      <c r="BU104" s="82"/>
      <c r="BV104" s="40"/>
      <c r="BW104" s="193"/>
      <c r="BX104" s="303"/>
      <c r="BY104" s="303"/>
      <c r="BZ104" s="303"/>
      <c r="CA104" s="303"/>
      <c r="CB104" s="303"/>
      <c r="CC104" s="303"/>
      <c r="CD104" s="303"/>
      <c r="CE104" s="303"/>
      <c r="CF104" s="303"/>
      <c r="CG104" s="303"/>
      <c r="CH104" s="303"/>
      <c r="CI104" s="303"/>
      <c r="CJ104" s="303"/>
      <c r="CK104" s="303"/>
      <c r="CL104" s="303"/>
      <c r="CM104" s="303"/>
      <c r="CN104" s="303"/>
      <c r="CO104" s="303"/>
      <c r="CP104" s="303"/>
      <c r="CQ104" s="303"/>
      <c r="CR104" s="303"/>
      <c r="CS104" s="303"/>
      <c r="CT104" s="303"/>
      <c r="CU104" s="303"/>
      <c r="CV104" s="303"/>
      <c r="CW104" s="303"/>
      <c r="CX104" s="303"/>
      <c r="CY104" s="303"/>
      <c r="CZ104" s="303"/>
      <c r="DA104" s="303"/>
      <c r="DB104" s="303"/>
      <c r="DC104" s="303"/>
      <c r="DD104" s="303"/>
      <c r="DE104" s="303"/>
      <c r="DF104" s="303"/>
      <c r="DG104" s="193"/>
    </row>
    <row r="105" spans="1:111" ht="11.65" customHeight="1" x14ac:dyDescent="0.4">
      <c r="A105" s="67"/>
      <c r="B105" s="85"/>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2"/>
      <c r="AK105" s="68"/>
      <c r="AL105" s="67"/>
      <c r="AM105" s="85"/>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2"/>
      <c r="BV105" s="40"/>
      <c r="BW105" s="193"/>
      <c r="BX105" s="303"/>
      <c r="BY105" s="303"/>
      <c r="BZ105" s="303"/>
      <c r="CA105" s="303"/>
      <c r="CB105" s="303"/>
      <c r="CC105" s="303"/>
      <c r="CD105" s="303"/>
      <c r="CE105" s="303"/>
      <c r="CF105" s="303"/>
      <c r="CG105" s="303"/>
      <c r="CH105" s="303"/>
      <c r="CI105" s="303"/>
      <c r="CJ105" s="303"/>
      <c r="CK105" s="303"/>
      <c r="CL105" s="303"/>
      <c r="CM105" s="303"/>
      <c r="CN105" s="303"/>
      <c r="CO105" s="303"/>
      <c r="CP105" s="303"/>
      <c r="CQ105" s="303"/>
      <c r="CR105" s="303"/>
      <c r="CS105" s="303"/>
      <c r="CT105" s="303"/>
      <c r="CU105" s="303"/>
      <c r="CV105" s="303"/>
      <c r="CW105" s="303"/>
      <c r="CX105" s="303"/>
      <c r="CY105" s="303"/>
      <c r="CZ105" s="303"/>
      <c r="DA105" s="303"/>
      <c r="DB105" s="303"/>
      <c r="DC105" s="303"/>
      <c r="DD105" s="303"/>
      <c r="DE105" s="303"/>
      <c r="DF105" s="303"/>
      <c r="DG105" s="193"/>
    </row>
    <row r="106" spans="1:111" ht="11.65" customHeight="1" x14ac:dyDescent="0.4">
      <c r="A106" s="67"/>
      <c r="B106" s="85"/>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2"/>
      <c r="AK106" s="68"/>
      <c r="AL106" s="67"/>
      <c r="AM106" s="85"/>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2"/>
      <c r="BV106" s="40"/>
      <c r="BW106" s="193"/>
      <c r="BX106" s="303"/>
      <c r="BY106" s="303"/>
      <c r="BZ106" s="303"/>
      <c r="CA106" s="303"/>
      <c r="CB106" s="303"/>
      <c r="CC106" s="303"/>
      <c r="CD106" s="303"/>
      <c r="CE106" s="303"/>
      <c r="CF106" s="303"/>
      <c r="CG106" s="303"/>
      <c r="CH106" s="303"/>
      <c r="CI106" s="303"/>
      <c r="CJ106" s="303"/>
      <c r="CK106" s="303"/>
      <c r="CL106" s="303"/>
      <c r="CM106" s="303"/>
      <c r="CN106" s="303"/>
      <c r="CO106" s="303"/>
      <c r="CP106" s="303"/>
      <c r="CQ106" s="303"/>
      <c r="CR106" s="303"/>
      <c r="CS106" s="303"/>
      <c r="CT106" s="303"/>
      <c r="CU106" s="303"/>
      <c r="CV106" s="303"/>
      <c r="CW106" s="303"/>
      <c r="CX106" s="303"/>
      <c r="CY106" s="303"/>
      <c r="CZ106" s="303"/>
      <c r="DA106" s="303"/>
      <c r="DB106" s="303"/>
      <c r="DC106" s="303"/>
      <c r="DD106" s="303"/>
      <c r="DE106" s="303"/>
      <c r="DF106" s="303"/>
      <c r="DG106" s="193"/>
    </row>
    <row r="107" spans="1:111" ht="11.65" customHeight="1" x14ac:dyDescent="0.4">
      <c r="A107" s="67"/>
      <c r="B107" s="85"/>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2"/>
      <c r="AK107" s="68"/>
      <c r="AL107" s="67"/>
      <c r="AM107" s="85"/>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c r="BL107" s="81"/>
      <c r="BM107" s="81"/>
      <c r="BN107" s="81"/>
      <c r="BO107" s="81"/>
      <c r="BP107" s="81"/>
      <c r="BQ107" s="81"/>
      <c r="BR107" s="81"/>
      <c r="BS107" s="81"/>
      <c r="BT107" s="81"/>
      <c r="BU107" s="82"/>
      <c r="BV107" s="40"/>
      <c r="BW107" s="193"/>
      <c r="BX107" s="303"/>
      <c r="BY107" s="303"/>
      <c r="BZ107" s="303"/>
      <c r="CA107" s="303"/>
      <c r="CB107" s="303"/>
      <c r="CC107" s="303"/>
      <c r="CD107" s="303"/>
      <c r="CE107" s="303"/>
      <c r="CF107" s="303"/>
      <c r="CG107" s="303"/>
      <c r="CH107" s="303"/>
      <c r="CI107" s="303"/>
      <c r="CJ107" s="303"/>
      <c r="CK107" s="303"/>
      <c r="CL107" s="303"/>
      <c r="CM107" s="303"/>
      <c r="CN107" s="303"/>
      <c r="CO107" s="303"/>
      <c r="CP107" s="303"/>
      <c r="CQ107" s="303"/>
      <c r="CR107" s="303"/>
      <c r="CS107" s="303"/>
      <c r="CT107" s="303"/>
      <c r="CU107" s="303"/>
      <c r="CV107" s="303"/>
      <c r="CW107" s="303"/>
      <c r="CX107" s="303"/>
      <c r="CY107" s="303"/>
      <c r="CZ107" s="303"/>
      <c r="DA107" s="303"/>
      <c r="DB107" s="303"/>
      <c r="DC107" s="303"/>
      <c r="DD107" s="303"/>
      <c r="DE107" s="303"/>
      <c r="DF107" s="303"/>
      <c r="DG107" s="193"/>
    </row>
    <row r="108" spans="1:111" ht="11.65" customHeight="1" x14ac:dyDescent="0.4">
      <c r="A108" s="67"/>
      <c r="B108" s="85"/>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2"/>
      <c r="AK108" s="68"/>
      <c r="AL108" s="67"/>
      <c r="AM108" s="85"/>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2"/>
      <c r="BV108" s="40"/>
      <c r="BW108" s="193"/>
      <c r="BX108" s="303"/>
      <c r="BY108" s="303"/>
      <c r="BZ108" s="303"/>
      <c r="CA108" s="303"/>
      <c r="CB108" s="303"/>
      <c r="CC108" s="303"/>
      <c r="CD108" s="303"/>
      <c r="CE108" s="303"/>
      <c r="CF108" s="303"/>
      <c r="CG108" s="303"/>
      <c r="CH108" s="303"/>
      <c r="CI108" s="303"/>
      <c r="CJ108" s="303"/>
      <c r="CK108" s="303"/>
      <c r="CL108" s="303"/>
      <c r="CM108" s="303"/>
      <c r="CN108" s="303"/>
      <c r="CO108" s="303"/>
      <c r="CP108" s="303"/>
      <c r="CQ108" s="303"/>
      <c r="CR108" s="303"/>
      <c r="CS108" s="303"/>
      <c r="CT108" s="303"/>
      <c r="CU108" s="303"/>
      <c r="CV108" s="303"/>
      <c r="CW108" s="303"/>
      <c r="CX108" s="303"/>
      <c r="CY108" s="303"/>
      <c r="CZ108" s="303"/>
      <c r="DA108" s="303"/>
      <c r="DB108" s="303"/>
      <c r="DC108" s="303"/>
      <c r="DD108" s="303"/>
      <c r="DE108" s="303"/>
      <c r="DF108" s="303"/>
      <c r="DG108" s="193"/>
    </row>
    <row r="109" spans="1:111" ht="11.65" customHeight="1" x14ac:dyDescent="0.4">
      <c r="A109" s="67"/>
      <c r="B109" s="85"/>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2"/>
      <c r="AK109" s="68"/>
      <c r="AL109" s="67"/>
      <c r="AM109" s="85"/>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BQ109" s="81"/>
      <c r="BR109" s="81"/>
      <c r="BS109" s="81"/>
      <c r="BT109" s="81"/>
      <c r="BU109" s="82"/>
      <c r="BV109" s="40"/>
      <c r="BW109" s="193"/>
      <c r="BX109" s="303"/>
      <c r="BY109" s="303"/>
      <c r="BZ109" s="303"/>
      <c r="CA109" s="303"/>
      <c r="CB109" s="303"/>
      <c r="CC109" s="303"/>
      <c r="CD109" s="303"/>
      <c r="CE109" s="303"/>
      <c r="CF109" s="303"/>
      <c r="CG109" s="303"/>
      <c r="CH109" s="303"/>
      <c r="CI109" s="303"/>
      <c r="CJ109" s="303"/>
      <c r="CK109" s="303"/>
      <c r="CL109" s="303"/>
      <c r="CM109" s="303"/>
      <c r="CN109" s="303"/>
      <c r="CO109" s="303"/>
      <c r="CP109" s="303"/>
      <c r="CQ109" s="303"/>
      <c r="CR109" s="303"/>
      <c r="CS109" s="303"/>
      <c r="CT109" s="303"/>
      <c r="CU109" s="303"/>
      <c r="CV109" s="303"/>
      <c r="CW109" s="303"/>
      <c r="CX109" s="303"/>
      <c r="CY109" s="303"/>
      <c r="CZ109" s="303"/>
      <c r="DA109" s="303"/>
      <c r="DB109" s="303"/>
      <c r="DC109" s="303"/>
      <c r="DD109" s="303"/>
      <c r="DE109" s="303"/>
      <c r="DF109" s="303"/>
      <c r="DG109" s="193"/>
    </row>
    <row r="110" spans="1:111" ht="11.65" customHeight="1" x14ac:dyDescent="0.4">
      <c r="A110" s="67"/>
      <c r="B110" s="85"/>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2"/>
      <c r="AK110" s="68"/>
      <c r="AL110" s="67"/>
      <c r="AM110" s="85"/>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2"/>
      <c r="BV110" s="40"/>
      <c r="BW110" s="193"/>
      <c r="BX110" s="303"/>
      <c r="BY110" s="303"/>
      <c r="BZ110" s="303"/>
      <c r="CA110" s="303"/>
      <c r="CB110" s="303"/>
      <c r="CC110" s="303"/>
      <c r="CD110" s="303"/>
      <c r="CE110" s="303"/>
      <c r="CF110" s="303"/>
      <c r="CG110" s="303"/>
      <c r="CH110" s="303"/>
      <c r="CI110" s="303"/>
      <c r="CJ110" s="303"/>
      <c r="CK110" s="303"/>
      <c r="CL110" s="303"/>
      <c r="CM110" s="303"/>
      <c r="CN110" s="303"/>
      <c r="CO110" s="303"/>
      <c r="CP110" s="303"/>
      <c r="CQ110" s="303"/>
      <c r="CR110" s="303"/>
      <c r="CS110" s="303"/>
      <c r="CT110" s="303"/>
      <c r="CU110" s="303"/>
      <c r="CV110" s="303"/>
      <c r="CW110" s="303"/>
      <c r="CX110" s="303"/>
      <c r="CY110" s="303"/>
      <c r="CZ110" s="303"/>
      <c r="DA110" s="303"/>
      <c r="DB110" s="303"/>
      <c r="DC110" s="303"/>
      <c r="DD110" s="303"/>
      <c r="DE110" s="303"/>
      <c r="DF110" s="303"/>
      <c r="DG110" s="193"/>
    </row>
    <row r="111" spans="1:111" ht="11.65" customHeight="1" x14ac:dyDescent="0.4">
      <c r="A111" s="67"/>
      <c r="B111" s="85"/>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2"/>
      <c r="AK111" s="68"/>
      <c r="AL111" s="67"/>
      <c r="AM111" s="85"/>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2"/>
      <c r="BV111" s="40"/>
      <c r="BW111" s="193"/>
      <c r="BX111" s="303"/>
      <c r="BY111" s="303"/>
      <c r="BZ111" s="303"/>
      <c r="CA111" s="303"/>
      <c r="CB111" s="303"/>
      <c r="CC111" s="303"/>
      <c r="CD111" s="303"/>
      <c r="CE111" s="303"/>
      <c r="CF111" s="303"/>
      <c r="CG111" s="303"/>
      <c r="CH111" s="303"/>
      <c r="CI111" s="303"/>
      <c r="CJ111" s="303"/>
      <c r="CK111" s="303"/>
      <c r="CL111" s="303"/>
      <c r="CM111" s="303"/>
      <c r="CN111" s="303"/>
      <c r="CO111" s="303"/>
      <c r="CP111" s="303"/>
      <c r="CQ111" s="303"/>
      <c r="CR111" s="303"/>
      <c r="CS111" s="303"/>
      <c r="CT111" s="303"/>
      <c r="CU111" s="303"/>
      <c r="CV111" s="303"/>
      <c r="CW111" s="303"/>
      <c r="CX111" s="303"/>
      <c r="CY111" s="303"/>
      <c r="CZ111" s="303"/>
      <c r="DA111" s="303"/>
      <c r="DB111" s="303"/>
      <c r="DC111" s="303"/>
      <c r="DD111" s="303"/>
      <c r="DE111" s="303"/>
      <c r="DF111" s="303"/>
      <c r="DG111" s="193"/>
    </row>
    <row r="112" spans="1:111" ht="11.65" customHeight="1" x14ac:dyDescent="0.4">
      <c r="A112" s="67"/>
      <c r="B112" s="85"/>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2"/>
      <c r="AK112" s="68"/>
      <c r="AL112" s="67"/>
      <c r="AM112" s="85"/>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1"/>
      <c r="BS112" s="81"/>
      <c r="BT112" s="81"/>
      <c r="BU112" s="82"/>
      <c r="BV112" s="40"/>
      <c r="BW112" s="193"/>
      <c r="BX112" s="303"/>
      <c r="BY112" s="303"/>
      <c r="BZ112" s="303"/>
      <c r="CA112" s="303"/>
      <c r="CB112" s="303"/>
      <c r="CC112" s="303"/>
      <c r="CD112" s="303"/>
      <c r="CE112" s="303"/>
      <c r="CF112" s="303"/>
      <c r="CG112" s="303"/>
      <c r="CH112" s="303"/>
      <c r="CI112" s="303"/>
      <c r="CJ112" s="303"/>
      <c r="CK112" s="303"/>
      <c r="CL112" s="303"/>
      <c r="CM112" s="303"/>
      <c r="CN112" s="303"/>
      <c r="CO112" s="303"/>
      <c r="CP112" s="303"/>
      <c r="CQ112" s="303"/>
      <c r="CR112" s="303"/>
      <c r="CS112" s="303"/>
      <c r="CT112" s="303"/>
      <c r="CU112" s="303"/>
      <c r="CV112" s="303"/>
      <c r="CW112" s="303"/>
      <c r="CX112" s="303"/>
      <c r="CY112" s="303"/>
      <c r="CZ112" s="303"/>
      <c r="DA112" s="303"/>
      <c r="DB112" s="303"/>
      <c r="DC112" s="303"/>
      <c r="DD112" s="303"/>
      <c r="DE112" s="303"/>
      <c r="DF112" s="303"/>
      <c r="DG112" s="193"/>
    </row>
    <row r="113" spans="1:111" ht="11.65" customHeight="1" thickBot="1" x14ac:dyDescent="0.45">
      <c r="A113" s="67"/>
      <c r="B113" s="86"/>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4"/>
      <c r="AK113" s="68"/>
      <c r="AL113" s="67"/>
      <c r="AM113" s="86"/>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3"/>
      <c r="BR113" s="83"/>
      <c r="BS113" s="83"/>
      <c r="BT113" s="83"/>
      <c r="BU113" s="84"/>
      <c r="BV113" s="40"/>
      <c r="BW113" s="193"/>
      <c r="BX113" s="303"/>
      <c r="BY113" s="303"/>
      <c r="BZ113" s="303"/>
      <c r="CA113" s="303"/>
      <c r="CB113" s="303"/>
      <c r="CC113" s="303"/>
      <c r="CD113" s="303"/>
      <c r="CE113" s="303"/>
      <c r="CF113" s="303"/>
      <c r="CG113" s="303"/>
      <c r="CH113" s="303"/>
      <c r="CI113" s="303"/>
      <c r="CJ113" s="303"/>
      <c r="CK113" s="303"/>
      <c r="CL113" s="303"/>
      <c r="CM113" s="303"/>
      <c r="CN113" s="303"/>
      <c r="CO113" s="303"/>
      <c r="CP113" s="303"/>
      <c r="CQ113" s="303"/>
      <c r="CR113" s="303"/>
      <c r="CS113" s="303"/>
      <c r="CT113" s="303"/>
      <c r="CU113" s="303"/>
      <c r="CV113" s="303"/>
      <c r="CW113" s="303"/>
      <c r="CX113" s="303"/>
      <c r="CY113" s="303"/>
      <c r="CZ113" s="303"/>
      <c r="DA113" s="303"/>
      <c r="DB113" s="303"/>
      <c r="DC113" s="303"/>
      <c r="DD113" s="303"/>
      <c r="DE113" s="303"/>
      <c r="DF113" s="303"/>
      <c r="DG113" s="193"/>
    </row>
    <row r="114" spans="1:111" ht="12" customHeight="1" x14ac:dyDescent="0.4">
      <c r="A114" s="67"/>
      <c r="B114" s="432" t="s">
        <v>553</v>
      </c>
      <c r="C114" s="433"/>
      <c r="D114" s="433"/>
      <c r="E114" s="433"/>
      <c r="F114" s="433"/>
      <c r="G114" s="433"/>
      <c r="H114" s="433"/>
      <c r="I114" s="434"/>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9"/>
      <c r="AK114" s="68"/>
      <c r="AL114" s="67"/>
      <c r="AM114" s="432" t="s">
        <v>553</v>
      </c>
      <c r="AN114" s="433"/>
      <c r="AO114" s="433"/>
      <c r="AP114" s="433"/>
      <c r="AQ114" s="433"/>
      <c r="AR114" s="433"/>
      <c r="AS114" s="433"/>
      <c r="AT114" s="434"/>
      <c r="AU114" s="438"/>
      <c r="AV114" s="438"/>
      <c r="AW114" s="438"/>
      <c r="AX114" s="438"/>
      <c r="AY114" s="438"/>
      <c r="AZ114" s="438"/>
      <c r="BA114" s="438"/>
      <c r="BB114" s="438"/>
      <c r="BC114" s="438"/>
      <c r="BD114" s="438"/>
      <c r="BE114" s="438"/>
      <c r="BF114" s="438"/>
      <c r="BG114" s="438"/>
      <c r="BH114" s="438"/>
      <c r="BI114" s="438"/>
      <c r="BJ114" s="438"/>
      <c r="BK114" s="438"/>
      <c r="BL114" s="438"/>
      <c r="BM114" s="438"/>
      <c r="BN114" s="438"/>
      <c r="BO114" s="438"/>
      <c r="BP114" s="438"/>
      <c r="BQ114" s="438"/>
      <c r="BR114" s="438"/>
      <c r="BS114" s="438"/>
      <c r="BT114" s="438"/>
      <c r="BU114" s="439"/>
      <c r="BV114" s="40"/>
      <c r="BW114" s="193"/>
      <c r="BX114" s="513"/>
      <c r="BY114" s="513"/>
      <c r="BZ114" s="513"/>
      <c r="CA114" s="513"/>
      <c r="CB114" s="513"/>
      <c r="CC114" s="513"/>
      <c r="CD114" s="513"/>
      <c r="CE114" s="513"/>
      <c r="CF114" s="512"/>
      <c r="CG114" s="512"/>
      <c r="CH114" s="512"/>
      <c r="CI114" s="512"/>
      <c r="CJ114" s="512"/>
      <c r="CK114" s="512"/>
      <c r="CL114" s="512"/>
      <c r="CM114" s="512"/>
      <c r="CN114" s="512"/>
      <c r="CO114" s="512"/>
      <c r="CP114" s="512"/>
      <c r="CQ114" s="512"/>
      <c r="CR114" s="512"/>
      <c r="CS114" s="512"/>
      <c r="CT114" s="512"/>
      <c r="CU114" s="512"/>
      <c r="CV114" s="512"/>
      <c r="CW114" s="512"/>
      <c r="CX114" s="512"/>
      <c r="CY114" s="512"/>
      <c r="CZ114" s="512"/>
      <c r="DA114" s="512"/>
      <c r="DB114" s="512"/>
      <c r="DC114" s="512"/>
      <c r="DD114" s="512"/>
      <c r="DE114" s="512"/>
      <c r="DF114" s="512"/>
      <c r="DG114" s="193"/>
    </row>
    <row r="115" spans="1:111" x14ac:dyDescent="0.4">
      <c r="A115" s="67"/>
      <c r="B115" s="435"/>
      <c r="C115" s="436"/>
      <c r="D115" s="436"/>
      <c r="E115" s="436"/>
      <c r="F115" s="436"/>
      <c r="G115" s="436"/>
      <c r="H115" s="436"/>
      <c r="I115" s="437"/>
      <c r="J115" s="440"/>
      <c r="K115" s="440"/>
      <c r="L115" s="440"/>
      <c r="M115" s="440"/>
      <c r="N115" s="440"/>
      <c r="O115" s="440"/>
      <c r="P115" s="440"/>
      <c r="Q115" s="440"/>
      <c r="R115" s="440"/>
      <c r="S115" s="440"/>
      <c r="T115" s="440"/>
      <c r="U115" s="440"/>
      <c r="V115" s="440"/>
      <c r="W115" s="440"/>
      <c r="X115" s="440"/>
      <c r="Y115" s="440"/>
      <c r="Z115" s="440"/>
      <c r="AA115" s="440"/>
      <c r="AB115" s="440"/>
      <c r="AC115" s="440"/>
      <c r="AD115" s="440"/>
      <c r="AE115" s="440"/>
      <c r="AF115" s="440"/>
      <c r="AG115" s="440"/>
      <c r="AH115" s="440"/>
      <c r="AI115" s="440"/>
      <c r="AJ115" s="441"/>
      <c r="AK115" s="68"/>
      <c r="AL115" s="67"/>
      <c r="AM115" s="435"/>
      <c r="AN115" s="436"/>
      <c r="AO115" s="436"/>
      <c r="AP115" s="436"/>
      <c r="AQ115" s="436"/>
      <c r="AR115" s="436"/>
      <c r="AS115" s="436"/>
      <c r="AT115" s="437"/>
      <c r="AU115" s="440"/>
      <c r="AV115" s="440"/>
      <c r="AW115" s="440"/>
      <c r="AX115" s="440"/>
      <c r="AY115" s="440"/>
      <c r="AZ115" s="440"/>
      <c r="BA115" s="440"/>
      <c r="BB115" s="440"/>
      <c r="BC115" s="440"/>
      <c r="BD115" s="440"/>
      <c r="BE115" s="440"/>
      <c r="BF115" s="440"/>
      <c r="BG115" s="440"/>
      <c r="BH115" s="440"/>
      <c r="BI115" s="440"/>
      <c r="BJ115" s="440"/>
      <c r="BK115" s="440"/>
      <c r="BL115" s="440"/>
      <c r="BM115" s="440"/>
      <c r="BN115" s="440"/>
      <c r="BO115" s="440"/>
      <c r="BP115" s="440"/>
      <c r="BQ115" s="440"/>
      <c r="BR115" s="440"/>
      <c r="BS115" s="440"/>
      <c r="BT115" s="440"/>
      <c r="BU115" s="441"/>
      <c r="BV115" s="40"/>
      <c r="BW115" s="193"/>
      <c r="BX115" s="513"/>
      <c r="BY115" s="513"/>
      <c r="BZ115" s="513"/>
      <c r="CA115" s="513"/>
      <c r="CB115" s="513"/>
      <c r="CC115" s="513"/>
      <c r="CD115" s="513"/>
      <c r="CE115" s="513"/>
      <c r="CF115" s="512"/>
      <c r="CG115" s="512"/>
      <c r="CH115" s="512"/>
      <c r="CI115" s="512"/>
      <c r="CJ115" s="512"/>
      <c r="CK115" s="512"/>
      <c r="CL115" s="512"/>
      <c r="CM115" s="512"/>
      <c r="CN115" s="512"/>
      <c r="CO115" s="512"/>
      <c r="CP115" s="512"/>
      <c r="CQ115" s="512"/>
      <c r="CR115" s="512"/>
      <c r="CS115" s="512"/>
      <c r="CT115" s="512"/>
      <c r="CU115" s="512"/>
      <c r="CV115" s="512"/>
      <c r="CW115" s="512"/>
      <c r="CX115" s="512"/>
      <c r="CY115" s="512"/>
      <c r="CZ115" s="512"/>
      <c r="DA115" s="512"/>
      <c r="DB115" s="512"/>
      <c r="DC115" s="512"/>
      <c r="DD115" s="512"/>
      <c r="DE115" s="512"/>
      <c r="DF115" s="512"/>
      <c r="DG115" s="193"/>
    </row>
    <row r="116" spans="1:111" ht="27.6" customHeight="1" x14ac:dyDescent="0.4">
      <c r="A116" s="67"/>
      <c r="B116" s="484" t="s">
        <v>554</v>
      </c>
      <c r="C116" s="485"/>
      <c r="D116" s="485"/>
      <c r="E116" s="485"/>
      <c r="F116" s="485"/>
      <c r="G116" s="485"/>
      <c r="H116" s="485"/>
      <c r="I116" s="486"/>
      <c r="J116" s="440"/>
      <c r="K116" s="440"/>
      <c r="L116" s="440"/>
      <c r="M116" s="440"/>
      <c r="N116" s="440"/>
      <c r="O116" s="440"/>
      <c r="P116" s="440"/>
      <c r="Q116" s="440"/>
      <c r="R116" s="440"/>
      <c r="S116" s="440"/>
      <c r="T116" s="440"/>
      <c r="U116" s="440"/>
      <c r="V116" s="440"/>
      <c r="W116" s="440"/>
      <c r="X116" s="440"/>
      <c r="Y116" s="440"/>
      <c r="Z116" s="440"/>
      <c r="AA116" s="440"/>
      <c r="AB116" s="440"/>
      <c r="AC116" s="440"/>
      <c r="AD116" s="440"/>
      <c r="AE116" s="440"/>
      <c r="AF116" s="440"/>
      <c r="AG116" s="440"/>
      <c r="AH116" s="440"/>
      <c r="AI116" s="440"/>
      <c r="AJ116" s="441"/>
      <c r="AK116" s="68"/>
      <c r="AL116" s="67"/>
      <c r="AM116" s="484" t="s">
        <v>554</v>
      </c>
      <c r="AN116" s="485"/>
      <c r="AO116" s="485"/>
      <c r="AP116" s="485"/>
      <c r="AQ116" s="485"/>
      <c r="AR116" s="485"/>
      <c r="AS116" s="485"/>
      <c r="AT116" s="486"/>
      <c r="AU116" s="440"/>
      <c r="AV116" s="440"/>
      <c r="AW116" s="440"/>
      <c r="AX116" s="440"/>
      <c r="AY116" s="440"/>
      <c r="AZ116" s="440"/>
      <c r="BA116" s="440"/>
      <c r="BB116" s="440"/>
      <c r="BC116" s="440"/>
      <c r="BD116" s="440"/>
      <c r="BE116" s="440"/>
      <c r="BF116" s="440"/>
      <c r="BG116" s="440"/>
      <c r="BH116" s="440"/>
      <c r="BI116" s="440"/>
      <c r="BJ116" s="440"/>
      <c r="BK116" s="440"/>
      <c r="BL116" s="440"/>
      <c r="BM116" s="440"/>
      <c r="BN116" s="440"/>
      <c r="BO116" s="440"/>
      <c r="BP116" s="440"/>
      <c r="BQ116" s="440"/>
      <c r="BR116" s="440"/>
      <c r="BS116" s="440"/>
      <c r="BT116" s="440"/>
      <c r="BU116" s="441"/>
      <c r="BV116" s="40"/>
      <c r="BW116" s="193"/>
      <c r="BX116" s="513"/>
      <c r="BY116" s="513"/>
      <c r="BZ116" s="513"/>
      <c r="CA116" s="513"/>
      <c r="CB116" s="513"/>
      <c r="CC116" s="513"/>
      <c r="CD116" s="513"/>
      <c r="CE116" s="513"/>
      <c r="CF116" s="512"/>
      <c r="CG116" s="512"/>
      <c r="CH116" s="512"/>
      <c r="CI116" s="512"/>
      <c r="CJ116" s="512"/>
      <c r="CK116" s="512"/>
      <c r="CL116" s="512"/>
      <c r="CM116" s="512"/>
      <c r="CN116" s="512"/>
      <c r="CO116" s="512"/>
      <c r="CP116" s="512"/>
      <c r="CQ116" s="512"/>
      <c r="CR116" s="512"/>
      <c r="CS116" s="512"/>
      <c r="CT116" s="512"/>
      <c r="CU116" s="512"/>
      <c r="CV116" s="512"/>
      <c r="CW116" s="512"/>
      <c r="CX116" s="512"/>
      <c r="CY116" s="512"/>
      <c r="CZ116" s="512"/>
      <c r="DA116" s="512"/>
      <c r="DB116" s="512"/>
      <c r="DC116" s="512"/>
      <c r="DD116" s="512"/>
      <c r="DE116" s="512"/>
      <c r="DF116" s="512"/>
      <c r="DG116" s="193"/>
    </row>
    <row r="117" spans="1:111" ht="27.6" customHeight="1" x14ac:dyDescent="0.4">
      <c r="A117" s="67"/>
      <c r="B117" s="435"/>
      <c r="C117" s="436"/>
      <c r="D117" s="436"/>
      <c r="E117" s="436"/>
      <c r="F117" s="436"/>
      <c r="G117" s="436"/>
      <c r="H117" s="436"/>
      <c r="I117" s="437"/>
      <c r="J117" s="440"/>
      <c r="K117" s="440"/>
      <c r="L117" s="440"/>
      <c r="M117" s="440"/>
      <c r="N117" s="440"/>
      <c r="O117" s="440"/>
      <c r="P117" s="440"/>
      <c r="Q117" s="440"/>
      <c r="R117" s="440"/>
      <c r="S117" s="440"/>
      <c r="T117" s="440"/>
      <c r="U117" s="440"/>
      <c r="V117" s="440"/>
      <c r="W117" s="440"/>
      <c r="X117" s="440"/>
      <c r="Y117" s="440"/>
      <c r="Z117" s="440"/>
      <c r="AA117" s="440"/>
      <c r="AB117" s="440"/>
      <c r="AC117" s="440"/>
      <c r="AD117" s="440"/>
      <c r="AE117" s="440"/>
      <c r="AF117" s="440"/>
      <c r="AG117" s="440"/>
      <c r="AH117" s="440"/>
      <c r="AI117" s="440"/>
      <c r="AJ117" s="441"/>
      <c r="AK117" s="68"/>
      <c r="AL117" s="67"/>
      <c r="AM117" s="435"/>
      <c r="AN117" s="436"/>
      <c r="AO117" s="436"/>
      <c r="AP117" s="436"/>
      <c r="AQ117" s="436"/>
      <c r="AR117" s="436"/>
      <c r="AS117" s="436"/>
      <c r="AT117" s="437"/>
      <c r="AU117" s="440"/>
      <c r="AV117" s="440"/>
      <c r="AW117" s="440"/>
      <c r="AX117" s="440"/>
      <c r="AY117" s="440"/>
      <c r="AZ117" s="440"/>
      <c r="BA117" s="440"/>
      <c r="BB117" s="440"/>
      <c r="BC117" s="440"/>
      <c r="BD117" s="440"/>
      <c r="BE117" s="440"/>
      <c r="BF117" s="440"/>
      <c r="BG117" s="440"/>
      <c r="BH117" s="440"/>
      <c r="BI117" s="440"/>
      <c r="BJ117" s="440"/>
      <c r="BK117" s="440"/>
      <c r="BL117" s="440"/>
      <c r="BM117" s="440"/>
      <c r="BN117" s="440"/>
      <c r="BO117" s="440"/>
      <c r="BP117" s="440"/>
      <c r="BQ117" s="440"/>
      <c r="BR117" s="440"/>
      <c r="BS117" s="440"/>
      <c r="BT117" s="440"/>
      <c r="BU117" s="441"/>
      <c r="BV117" s="40"/>
      <c r="BW117" s="193"/>
      <c r="BX117" s="513"/>
      <c r="BY117" s="513"/>
      <c r="BZ117" s="513"/>
      <c r="CA117" s="513"/>
      <c r="CB117" s="513"/>
      <c r="CC117" s="513"/>
      <c r="CD117" s="513"/>
      <c r="CE117" s="513"/>
      <c r="CF117" s="512"/>
      <c r="CG117" s="512"/>
      <c r="CH117" s="512"/>
      <c r="CI117" s="512"/>
      <c r="CJ117" s="512"/>
      <c r="CK117" s="512"/>
      <c r="CL117" s="512"/>
      <c r="CM117" s="512"/>
      <c r="CN117" s="512"/>
      <c r="CO117" s="512"/>
      <c r="CP117" s="512"/>
      <c r="CQ117" s="512"/>
      <c r="CR117" s="512"/>
      <c r="CS117" s="512"/>
      <c r="CT117" s="512"/>
      <c r="CU117" s="512"/>
      <c r="CV117" s="512"/>
      <c r="CW117" s="512"/>
      <c r="CX117" s="512"/>
      <c r="CY117" s="512"/>
      <c r="CZ117" s="512"/>
      <c r="DA117" s="512"/>
      <c r="DB117" s="512"/>
      <c r="DC117" s="512"/>
      <c r="DD117" s="512"/>
      <c r="DE117" s="512"/>
      <c r="DF117" s="512"/>
      <c r="DG117" s="193"/>
    </row>
    <row r="118" spans="1:111" ht="16.149999999999999" customHeight="1" x14ac:dyDescent="0.4">
      <c r="A118" s="67"/>
      <c r="B118" s="421" t="s">
        <v>876</v>
      </c>
      <c r="C118" s="422"/>
      <c r="D118" s="422"/>
      <c r="E118" s="423"/>
      <c r="F118" s="430" t="s">
        <v>830</v>
      </c>
      <c r="G118" s="423"/>
      <c r="H118" s="454"/>
      <c r="I118" s="455"/>
      <c r="J118" s="401" t="s">
        <v>555</v>
      </c>
      <c r="K118" s="401"/>
      <c r="L118" s="401"/>
      <c r="M118" s="401"/>
      <c r="N118" s="440"/>
      <c r="O118" s="440"/>
      <c r="P118" s="440"/>
      <c r="Q118" s="440"/>
      <c r="R118" s="440"/>
      <c r="S118" s="440"/>
      <c r="T118" s="440"/>
      <c r="U118" s="440"/>
      <c r="V118" s="440"/>
      <c r="W118" s="440"/>
      <c r="X118" s="440"/>
      <c r="Y118" s="440"/>
      <c r="Z118" s="440"/>
      <c r="AA118" s="440"/>
      <c r="AB118" s="440"/>
      <c r="AC118" s="440"/>
      <c r="AD118" s="440"/>
      <c r="AE118" s="440"/>
      <c r="AF118" s="440"/>
      <c r="AG118" s="440"/>
      <c r="AH118" s="440"/>
      <c r="AI118" s="440"/>
      <c r="AJ118" s="441"/>
      <c r="AK118" s="68"/>
      <c r="AL118" s="67"/>
      <c r="AM118" s="421" t="s">
        <v>876</v>
      </c>
      <c r="AN118" s="422"/>
      <c r="AO118" s="422"/>
      <c r="AP118" s="423"/>
      <c r="AQ118" s="430" t="s">
        <v>830</v>
      </c>
      <c r="AR118" s="423"/>
      <c r="AS118" s="454"/>
      <c r="AT118" s="455"/>
      <c r="AU118" s="401" t="s">
        <v>555</v>
      </c>
      <c r="AV118" s="401"/>
      <c r="AW118" s="401"/>
      <c r="AX118" s="401"/>
      <c r="AY118" s="440"/>
      <c r="AZ118" s="440"/>
      <c r="BA118" s="440"/>
      <c r="BB118" s="440"/>
      <c r="BC118" s="440"/>
      <c r="BD118" s="440"/>
      <c r="BE118" s="440"/>
      <c r="BF118" s="440"/>
      <c r="BG118" s="440"/>
      <c r="BH118" s="440"/>
      <c r="BI118" s="440"/>
      <c r="BJ118" s="440"/>
      <c r="BK118" s="440"/>
      <c r="BL118" s="440"/>
      <c r="BM118" s="440"/>
      <c r="BN118" s="440"/>
      <c r="BO118" s="440"/>
      <c r="BP118" s="440"/>
      <c r="BQ118" s="440"/>
      <c r="BR118" s="440"/>
      <c r="BS118" s="440"/>
      <c r="BT118" s="440"/>
      <c r="BU118" s="441"/>
      <c r="BV118" s="40"/>
      <c r="BW118" s="193"/>
      <c r="BX118" s="514"/>
      <c r="BY118" s="514"/>
      <c r="BZ118" s="514"/>
      <c r="CA118" s="514"/>
      <c r="CB118" s="514"/>
      <c r="CC118" s="514"/>
      <c r="CD118" s="511"/>
      <c r="CE118" s="511"/>
      <c r="CF118" s="511"/>
      <c r="CG118" s="511"/>
      <c r="CH118" s="511"/>
      <c r="CI118" s="511"/>
      <c r="CJ118" s="512"/>
      <c r="CK118" s="512"/>
      <c r="CL118" s="512"/>
      <c r="CM118" s="512"/>
      <c r="CN118" s="512"/>
      <c r="CO118" s="512"/>
      <c r="CP118" s="512"/>
      <c r="CQ118" s="512"/>
      <c r="CR118" s="512"/>
      <c r="CS118" s="512"/>
      <c r="CT118" s="512"/>
      <c r="CU118" s="512"/>
      <c r="CV118" s="512"/>
      <c r="CW118" s="512"/>
      <c r="CX118" s="512"/>
      <c r="CY118" s="512"/>
      <c r="CZ118" s="512"/>
      <c r="DA118" s="512"/>
      <c r="DB118" s="512"/>
      <c r="DC118" s="512"/>
      <c r="DD118" s="512"/>
      <c r="DE118" s="512"/>
      <c r="DF118" s="512"/>
      <c r="DG118" s="193"/>
    </row>
    <row r="119" spans="1:111" ht="16.149999999999999" customHeight="1" x14ac:dyDescent="0.4">
      <c r="A119" s="67"/>
      <c r="B119" s="424"/>
      <c r="C119" s="425"/>
      <c r="D119" s="425"/>
      <c r="E119" s="426"/>
      <c r="F119" s="431"/>
      <c r="G119" s="429"/>
      <c r="H119" s="456"/>
      <c r="I119" s="457"/>
      <c r="J119" s="401"/>
      <c r="K119" s="401"/>
      <c r="L119" s="401"/>
      <c r="M119" s="401"/>
      <c r="N119" s="440"/>
      <c r="O119" s="440"/>
      <c r="P119" s="440"/>
      <c r="Q119" s="440"/>
      <c r="R119" s="440"/>
      <c r="S119" s="440"/>
      <c r="T119" s="440"/>
      <c r="U119" s="440"/>
      <c r="V119" s="440"/>
      <c r="W119" s="440"/>
      <c r="X119" s="440"/>
      <c r="Y119" s="440"/>
      <c r="Z119" s="440"/>
      <c r="AA119" s="440"/>
      <c r="AB119" s="440"/>
      <c r="AC119" s="440"/>
      <c r="AD119" s="440"/>
      <c r="AE119" s="440"/>
      <c r="AF119" s="440"/>
      <c r="AG119" s="440"/>
      <c r="AH119" s="440"/>
      <c r="AI119" s="440"/>
      <c r="AJ119" s="441"/>
      <c r="AK119" s="68"/>
      <c r="AL119" s="67"/>
      <c r="AM119" s="424"/>
      <c r="AN119" s="425"/>
      <c r="AO119" s="425"/>
      <c r="AP119" s="426"/>
      <c r="AQ119" s="431"/>
      <c r="AR119" s="429"/>
      <c r="AS119" s="456"/>
      <c r="AT119" s="457"/>
      <c r="AU119" s="401"/>
      <c r="AV119" s="401"/>
      <c r="AW119" s="401"/>
      <c r="AX119" s="401"/>
      <c r="AY119" s="440"/>
      <c r="AZ119" s="440"/>
      <c r="BA119" s="440"/>
      <c r="BB119" s="440"/>
      <c r="BC119" s="440"/>
      <c r="BD119" s="440"/>
      <c r="BE119" s="440"/>
      <c r="BF119" s="440"/>
      <c r="BG119" s="440"/>
      <c r="BH119" s="440"/>
      <c r="BI119" s="440"/>
      <c r="BJ119" s="440"/>
      <c r="BK119" s="440"/>
      <c r="BL119" s="440"/>
      <c r="BM119" s="440"/>
      <c r="BN119" s="440"/>
      <c r="BO119" s="440"/>
      <c r="BP119" s="440"/>
      <c r="BQ119" s="440"/>
      <c r="BR119" s="440"/>
      <c r="BS119" s="440"/>
      <c r="BT119" s="440"/>
      <c r="BU119" s="441"/>
      <c r="BV119" s="40"/>
      <c r="BW119" s="193"/>
      <c r="BX119" s="514"/>
      <c r="BY119" s="514"/>
      <c r="BZ119" s="514"/>
      <c r="CA119" s="514"/>
      <c r="CB119" s="514"/>
      <c r="CC119" s="514"/>
      <c r="CD119" s="511"/>
      <c r="CE119" s="511"/>
      <c r="CF119" s="511"/>
      <c r="CG119" s="511"/>
      <c r="CH119" s="511"/>
      <c r="CI119" s="511"/>
      <c r="CJ119" s="512"/>
      <c r="CK119" s="512"/>
      <c r="CL119" s="512"/>
      <c r="CM119" s="512"/>
      <c r="CN119" s="512"/>
      <c r="CO119" s="512"/>
      <c r="CP119" s="512"/>
      <c r="CQ119" s="512"/>
      <c r="CR119" s="512"/>
      <c r="CS119" s="512"/>
      <c r="CT119" s="512"/>
      <c r="CU119" s="512"/>
      <c r="CV119" s="512"/>
      <c r="CW119" s="512"/>
      <c r="CX119" s="512"/>
      <c r="CY119" s="512"/>
      <c r="CZ119" s="512"/>
      <c r="DA119" s="512"/>
      <c r="DB119" s="512"/>
      <c r="DC119" s="512"/>
      <c r="DD119" s="512"/>
      <c r="DE119" s="512"/>
      <c r="DF119" s="512"/>
      <c r="DG119" s="193"/>
    </row>
    <row r="120" spans="1:111" ht="16.149999999999999" customHeight="1" x14ac:dyDescent="0.4">
      <c r="A120" s="67"/>
      <c r="B120" s="424"/>
      <c r="C120" s="425"/>
      <c r="D120" s="425"/>
      <c r="E120" s="426"/>
      <c r="F120" s="430" t="s">
        <v>831</v>
      </c>
      <c r="G120" s="423"/>
      <c r="H120" s="454"/>
      <c r="I120" s="455"/>
      <c r="J120" s="401" t="s">
        <v>555</v>
      </c>
      <c r="K120" s="401"/>
      <c r="L120" s="401"/>
      <c r="M120" s="401"/>
      <c r="N120" s="440"/>
      <c r="O120" s="440"/>
      <c r="P120" s="440"/>
      <c r="Q120" s="440"/>
      <c r="R120" s="440"/>
      <c r="S120" s="440"/>
      <c r="T120" s="440"/>
      <c r="U120" s="440"/>
      <c r="V120" s="440"/>
      <c r="W120" s="440"/>
      <c r="X120" s="440"/>
      <c r="Y120" s="440"/>
      <c r="Z120" s="440"/>
      <c r="AA120" s="440"/>
      <c r="AB120" s="440"/>
      <c r="AC120" s="440"/>
      <c r="AD120" s="440"/>
      <c r="AE120" s="440"/>
      <c r="AF120" s="440"/>
      <c r="AG120" s="440"/>
      <c r="AH120" s="440"/>
      <c r="AI120" s="440"/>
      <c r="AJ120" s="441"/>
      <c r="AK120" s="68"/>
      <c r="AL120" s="67"/>
      <c r="AM120" s="424"/>
      <c r="AN120" s="425"/>
      <c r="AO120" s="425"/>
      <c r="AP120" s="426"/>
      <c r="AQ120" s="430" t="s">
        <v>831</v>
      </c>
      <c r="AR120" s="423"/>
      <c r="AS120" s="454"/>
      <c r="AT120" s="455"/>
      <c r="AU120" s="401" t="s">
        <v>555</v>
      </c>
      <c r="AV120" s="401"/>
      <c r="AW120" s="401"/>
      <c r="AX120" s="401"/>
      <c r="AY120" s="440"/>
      <c r="AZ120" s="440"/>
      <c r="BA120" s="440"/>
      <c r="BB120" s="440"/>
      <c r="BC120" s="440"/>
      <c r="BD120" s="440"/>
      <c r="BE120" s="440"/>
      <c r="BF120" s="440"/>
      <c r="BG120" s="440"/>
      <c r="BH120" s="440"/>
      <c r="BI120" s="440"/>
      <c r="BJ120" s="440"/>
      <c r="BK120" s="440"/>
      <c r="BL120" s="440"/>
      <c r="BM120" s="440"/>
      <c r="BN120" s="440"/>
      <c r="BO120" s="440"/>
      <c r="BP120" s="440"/>
      <c r="BQ120" s="440"/>
      <c r="BR120" s="440"/>
      <c r="BS120" s="440"/>
      <c r="BT120" s="440"/>
      <c r="BU120" s="441"/>
      <c r="BV120" s="40"/>
      <c r="BW120" s="193"/>
      <c r="BX120" s="514"/>
      <c r="BY120" s="514"/>
      <c r="BZ120" s="514"/>
      <c r="CA120" s="514"/>
      <c r="CB120" s="514"/>
      <c r="CC120" s="514"/>
      <c r="CD120" s="511"/>
      <c r="CE120" s="511"/>
      <c r="CF120" s="511"/>
      <c r="CG120" s="511"/>
      <c r="CH120" s="511"/>
      <c r="CI120" s="511"/>
      <c r="CJ120" s="512"/>
      <c r="CK120" s="512"/>
      <c r="CL120" s="512"/>
      <c r="CM120" s="512"/>
      <c r="CN120" s="512"/>
      <c r="CO120" s="512"/>
      <c r="CP120" s="512"/>
      <c r="CQ120" s="512"/>
      <c r="CR120" s="512"/>
      <c r="CS120" s="512"/>
      <c r="CT120" s="512"/>
      <c r="CU120" s="512"/>
      <c r="CV120" s="512"/>
      <c r="CW120" s="512"/>
      <c r="CX120" s="512"/>
      <c r="CY120" s="512"/>
      <c r="CZ120" s="512"/>
      <c r="DA120" s="512"/>
      <c r="DB120" s="512"/>
      <c r="DC120" s="512"/>
      <c r="DD120" s="512"/>
      <c r="DE120" s="512"/>
      <c r="DF120" s="512"/>
      <c r="DG120" s="193"/>
    </row>
    <row r="121" spans="1:111" ht="16.149999999999999" customHeight="1" x14ac:dyDescent="0.4">
      <c r="A121" s="67"/>
      <c r="B121" s="427"/>
      <c r="C121" s="428"/>
      <c r="D121" s="428"/>
      <c r="E121" s="429"/>
      <c r="F121" s="431"/>
      <c r="G121" s="429"/>
      <c r="H121" s="456"/>
      <c r="I121" s="457"/>
      <c r="J121" s="401"/>
      <c r="K121" s="401"/>
      <c r="L121" s="401"/>
      <c r="M121" s="401"/>
      <c r="N121" s="440"/>
      <c r="O121" s="440"/>
      <c r="P121" s="440"/>
      <c r="Q121" s="440"/>
      <c r="R121" s="440"/>
      <c r="S121" s="440"/>
      <c r="T121" s="440"/>
      <c r="U121" s="440"/>
      <c r="V121" s="440"/>
      <c r="W121" s="440"/>
      <c r="X121" s="440"/>
      <c r="Y121" s="440"/>
      <c r="Z121" s="440"/>
      <c r="AA121" s="440"/>
      <c r="AB121" s="440"/>
      <c r="AC121" s="440"/>
      <c r="AD121" s="440"/>
      <c r="AE121" s="440"/>
      <c r="AF121" s="440"/>
      <c r="AG121" s="440"/>
      <c r="AH121" s="440"/>
      <c r="AI121" s="440"/>
      <c r="AJ121" s="441"/>
      <c r="AK121" s="68"/>
      <c r="AL121" s="67"/>
      <c r="AM121" s="427"/>
      <c r="AN121" s="428"/>
      <c r="AO121" s="428"/>
      <c r="AP121" s="429"/>
      <c r="AQ121" s="431"/>
      <c r="AR121" s="429"/>
      <c r="AS121" s="456"/>
      <c r="AT121" s="457"/>
      <c r="AU121" s="401"/>
      <c r="AV121" s="401"/>
      <c r="AW121" s="401"/>
      <c r="AX121" s="401"/>
      <c r="AY121" s="440"/>
      <c r="AZ121" s="440"/>
      <c r="BA121" s="440"/>
      <c r="BB121" s="440"/>
      <c r="BC121" s="440"/>
      <c r="BD121" s="440"/>
      <c r="BE121" s="440"/>
      <c r="BF121" s="440"/>
      <c r="BG121" s="440"/>
      <c r="BH121" s="440"/>
      <c r="BI121" s="440"/>
      <c r="BJ121" s="440"/>
      <c r="BK121" s="440"/>
      <c r="BL121" s="440"/>
      <c r="BM121" s="440"/>
      <c r="BN121" s="440"/>
      <c r="BO121" s="440"/>
      <c r="BP121" s="440"/>
      <c r="BQ121" s="440"/>
      <c r="BR121" s="440"/>
      <c r="BS121" s="440"/>
      <c r="BT121" s="440"/>
      <c r="BU121" s="441"/>
      <c r="BV121" s="40"/>
      <c r="BW121" s="193"/>
      <c r="BX121" s="514"/>
      <c r="BY121" s="514"/>
      <c r="BZ121" s="514"/>
      <c r="CA121" s="514"/>
      <c r="CB121" s="514"/>
      <c r="CC121" s="514"/>
      <c r="CD121" s="511"/>
      <c r="CE121" s="511"/>
      <c r="CF121" s="511"/>
      <c r="CG121" s="511"/>
      <c r="CH121" s="511"/>
      <c r="CI121" s="511"/>
      <c r="CJ121" s="512"/>
      <c r="CK121" s="512"/>
      <c r="CL121" s="512"/>
      <c r="CM121" s="512"/>
      <c r="CN121" s="512"/>
      <c r="CO121" s="512"/>
      <c r="CP121" s="512"/>
      <c r="CQ121" s="512"/>
      <c r="CR121" s="512"/>
      <c r="CS121" s="512"/>
      <c r="CT121" s="512"/>
      <c r="CU121" s="512"/>
      <c r="CV121" s="512"/>
      <c r="CW121" s="512"/>
      <c r="CX121" s="512"/>
      <c r="CY121" s="512"/>
      <c r="CZ121" s="512"/>
      <c r="DA121" s="512"/>
      <c r="DB121" s="512"/>
      <c r="DC121" s="512"/>
      <c r="DD121" s="512"/>
      <c r="DE121" s="512"/>
      <c r="DF121" s="512"/>
      <c r="DG121" s="193"/>
    </row>
    <row r="122" spans="1:111" ht="16.149999999999999" customHeight="1" x14ac:dyDescent="0.4">
      <c r="A122" s="67"/>
      <c r="B122" s="421" t="s">
        <v>563</v>
      </c>
      <c r="C122" s="422"/>
      <c r="D122" s="422"/>
      <c r="E122" s="423"/>
      <c r="F122" s="430" t="s">
        <v>832</v>
      </c>
      <c r="G122" s="423"/>
      <c r="H122" s="454"/>
      <c r="I122" s="455"/>
      <c r="J122" s="401" t="s">
        <v>557</v>
      </c>
      <c r="K122" s="401"/>
      <c r="L122" s="401"/>
      <c r="M122" s="401"/>
      <c r="N122" s="461"/>
      <c r="O122" s="461"/>
      <c r="P122" s="401" t="s">
        <v>558</v>
      </c>
      <c r="Q122" s="401"/>
      <c r="R122" s="401"/>
      <c r="S122" s="472"/>
      <c r="T122" s="473"/>
      <c r="U122" s="473"/>
      <c r="V122" s="473"/>
      <c r="W122" s="473"/>
      <c r="X122" s="473"/>
      <c r="Y122" s="473"/>
      <c r="Z122" s="473"/>
      <c r="AA122" s="473"/>
      <c r="AB122" s="473"/>
      <c r="AC122" s="473"/>
      <c r="AD122" s="473"/>
      <c r="AE122" s="473"/>
      <c r="AF122" s="473"/>
      <c r="AG122" s="473"/>
      <c r="AH122" s="473"/>
      <c r="AI122" s="473"/>
      <c r="AJ122" s="474"/>
      <c r="AK122" s="68"/>
      <c r="AL122" s="67"/>
      <c r="AM122" s="421" t="s">
        <v>563</v>
      </c>
      <c r="AN122" s="422"/>
      <c r="AO122" s="422"/>
      <c r="AP122" s="423"/>
      <c r="AQ122" s="430" t="s">
        <v>832</v>
      </c>
      <c r="AR122" s="423"/>
      <c r="AS122" s="454"/>
      <c r="AT122" s="455"/>
      <c r="AU122" s="401" t="s">
        <v>557</v>
      </c>
      <c r="AV122" s="401"/>
      <c r="AW122" s="401"/>
      <c r="AX122" s="401"/>
      <c r="AY122" s="461"/>
      <c r="AZ122" s="461"/>
      <c r="BA122" s="401" t="s">
        <v>558</v>
      </c>
      <c r="BB122" s="401"/>
      <c r="BC122" s="401"/>
      <c r="BD122" s="472"/>
      <c r="BE122" s="473"/>
      <c r="BF122" s="473"/>
      <c r="BG122" s="473"/>
      <c r="BH122" s="473"/>
      <c r="BI122" s="473"/>
      <c r="BJ122" s="473"/>
      <c r="BK122" s="473"/>
      <c r="BL122" s="473"/>
      <c r="BM122" s="473"/>
      <c r="BN122" s="473"/>
      <c r="BO122" s="473"/>
      <c r="BP122" s="473"/>
      <c r="BQ122" s="473"/>
      <c r="BR122" s="473"/>
      <c r="BS122" s="473"/>
      <c r="BT122" s="473"/>
      <c r="BU122" s="474"/>
      <c r="BV122" s="40"/>
      <c r="BW122" s="193"/>
      <c r="BX122" s="514"/>
      <c r="BY122" s="514"/>
      <c r="BZ122" s="514"/>
      <c r="CA122" s="514"/>
      <c r="CB122" s="514"/>
      <c r="CC122" s="514"/>
      <c r="CD122" s="511"/>
      <c r="CE122" s="511"/>
      <c r="CF122" s="511"/>
      <c r="CG122" s="511"/>
      <c r="CH122" s="511"/>
      <c r="CI122" s="511"/>
      <c r="CJ122" s="511"/>
      <c r="CK122" s="511"/>
      <c r="CL122" s="511"/>
      <c r="CM122" s="511"/>
      <c r="CN122" s="511"/>
      <c r="CO122" s="512"/>
      <c r="CP122" s="512"/>
      <c r="CQ122" s="512"/>
      <c r="CR122" s="512"/>
      <c r="CS122" s="512"/>
      <c r="CT122" s="512"/>
      <c r="CU122" s="512"/>
      <c r="CV122" s="512"/>
      <c r="CW122" s="512"/>
      <c r="CX122" s="512"/>
      <c r="CY122" s="512"/>
      <c r="CZ122" s="512"/>
      <c r="DA122" s="512"/>
      <c r="DB122" s="512"/>
      <c r="DC122" s="512"/>
      <c r="DD122" s="512"/>
      <c r="DE122" s="512"/>
      <c r="DF122" s="512"/>
      <c r="DG122" s="193"/>
    </row>
    <row r="123" spans="1:111" ht="16.149999999999999" customHeight="1" x14ac:dyDescent="0.4">
      <c r="A123" s="67"/>
      <c r="B123" s="424"/>
      <c r="C123" s="425"/>
      <c r="D123" s="425"/>
      <c r="E123" s="426"/>
      <c r="F123" s="431"/>
      <c r="G123" s="429"/>
      <c r="H123" s="456"/>
      <c r="I123" s="457"/>
      <c r="J123" s="401"/>
      <c r="K123" s="401"/>
      <c r="L123" s="401"/>
      <c r="M123" s="401"/>
      <c r="N123" s="461"/>
      <c r="O123" s="461"/>
      <c r="P123" s="401"/>
      <c r="Q123" s="401"/>
      <c r="R123" s="401"/>
      <c r="S123" s="475"/>
      <c r="T123" s="476"/>
      <c r="U123" s="476"/>
      <c r="V123" s="476"/>
      <c r="W123" s="476"/>
      <c r="X123" s="476"/>
      <c r="Y123" s="476"/>
      <c r="Z123" s="476"/>
      <c r="AA123" s="476"/>
      <c r="AB123" s="476"/>
      <c r="AC123" s="476"/>
      <c r="AD123" s="476"/>
      <c r="AE123" s="476"/>
      <c r="AF123" s="476"/>
      <c r="AG123" s="476"/>
      <c r="AH123" s="476"/>
      <c r="AI123" s="476"/>
      <c r="AJ123" s="477"/>
      <c r="AK123" s="68"/>
      <c r="AL123" s="67"/>
      <c r="AM123" s="424"/>
      <c r="AN123" s="425"/>
      <c r="AO123" s="425"/>
      <c r="AP123" s="426"/>
      <c r="AQ123" s="431"/>
      <c r="AR123" s="429"/>
      <c r="AS123" s="456"/>
      <c r="AT123" s="457"/>
      <c r="AU123" s="401"/>
      <c r="AV123" s="401"/>
      <c r="AW123" s="401"/>
      <c r="AX123" s="401"/>
      <c r="AY123" s="461"/>
      <c r="AZ123" s="461"/>
      <c r="BA123" s="401"/>
      <c r="BB123" s="401"/>
      <c r="BC123" s="401"/>
      <c r="BD123" s="475"/>
      <c r="BE123" s="476"/>
      <c r="BF123" s="476"/>
      <c r="BG123" s="476"/>
      <c r="BH123" s="476"/>
      <c r="BI123" s="476"/>
      <c r="BJ123" s="476"/>
      <c r="BK123" s="476"/>
      <c r="BL123" s="476"/>
      <c r="BM123" s="476"/>
      <c r="BN123" s="476"/>
      <c r="BO123" s="476"/>
      <c r="BP123" s="476"/>
      <c r="BQ123" s="476"/>
      <c r="BR123" s="476"/>
      <c r="BS123" s="476"/>
      <c r="BT123" s="476"/>
      <c r="BU123" s="477"/>
      <c r="BV123" s="40"/>
      <c r="BW123" s="193"/>
      <c r="BX123" s="514"/>
      <c r="BY123" s="514"/>
      <c r="BZ123" s="514"/>
      <c r="CA123" s="514"/>
      <c r="CB123" s="514"/>
      <c r="CC123" s="514"/>
      <c r="CD123" s="511"/>
      <c r="CE123" s="511"/>
      <c r="CF123" s="511"/>
      <c r="CG123" s="511"/>
      <c r="CH123" s="511"/>
      <c r="CI123" s="511"/>
      <c r="CJ123" s="511"/>
      <c r="CK123" s="511"/>
      <c r="CL123" s="511"/>
      <c r="CM123" s="511"/>
      <c r="CN123" s="511"/>
      <c r="CO123" s="512"/>
      <c r="CP123" s="512"/>
      <c r="CQ123" s="512"/>
      <c r="CR123" s="512"/>
      <c r="CS123" s="512"/>
      <c r="CT123" s="512"/>
      <c r="CU123" s="512"/>
      <c r="CV123" s="512"/>
      <c r="CW123" s="512"/>
      <c r="CX123" s="512"/>
      <c r="CY123" s="512"/>
      <c r="CZ123" s="512"/>
      <c r="DA123" s="512"/>
      <c r="DB123" s="512"/>
      <c r="DC123" s="512"/>
      <c r="DD123" s="512"/>
      <c r="DE123" s="512"/>
      <c r="DF123" s="512"/>
      <c r="DG123" s="193"/>
    </row>
    <row r="124" spans="1:111" ht="16.149999999999999" customHeight="1" x14ac:dyDescent="0.4">
      <c r="A124" s="67"/>
      <c r="B124" s="424"/>
      <c r="C124" s="425"/>
      <c r="D124" s="425"/>
      <c r="E124" s="426"/>
      <c r="F124" s="430" t="s">
        <v>833</v>
      </c>
      <c r="G124" s="423"/>
      <c r="H124" s="454"/>
      <c r="I124" s="455"/>
      <c r="J124" s="401" t="s">
        <v>557</v>
      </c>
      <c r="K124" s="401"/>
      <c r="L124" s="401"/>
      <c r="M124" s="401"/>
      <c r="N124" s="461"/>
      <c r="O124" s="461"/>
      <c r="P124" s="401" t="s">
        <v>558</v>
      </c>
      <c r="Q124" s="401"/>
      <c r="R124" s="401"/>
      <c r="S124" s="472"/>
      <c r="T124" s="473"/>
      <c r="U124" s="473"/>
      <c r="V124" s="473"/>
      <c r="W124" s="473"/>
      <c r="X124" s="473"/>
      <c r="Y124" s="473"/>
      <c r="Z124" s="473"/>
      <c r="AA124" s="473"/>
      <c r="AB124" s="473"/>
      <c r="AC124" s="473"/>
      <c r="AD124" s="473"/>
      <c r="AE124" s="473"/>
      <c r="AF124" s="473"/>
      <c r="AG124" s="473"/>
      <c r="AH124" s="473"/>
      <c r="AI124" s="473"/>
      <c r="AJ124" s="474"/>
      <c r="AK124" s="68"/>
      <c r="AL124" s="67"/>
      <c r="AM124" s="424"/>
      <c r="AN124" s="425"/>
      <c r="AO124" s="425"/>
      <c r="AP124" s="426"/>
      <c r="AQ124" s="430" t="s">
        <v>833</v>
      </c>
      <c r="AR124" s="423"/>
      <c r="AS124" s="454"/>
      <c r="AT124" s="455"/>
      <c r="AU124" s="401" t="s">
        <v>557</v>
      </c>
      <c r="AV124" s="401"/>
      <c r="AW124" s="401"/>
      <c r="AX124" s="401"/>
      <c r="AY124" s="461"/>
      <c r="AZ124" s="461"/>
      <c r="BA124" s="401" t="s">
        <v>558</v>
      </c>
      <c r="BB124" s="401"/>
      <c r="BC124" s="401"/>
      <c r="BD124" s="472"/>
      <c r="BE124" s="473"/>
      <c r="BF124" s="473"/>
      <c r="BG124" s="473"/>
      <c r="BH124" s="473"/>
      <c r="BI124" s="473"/>
      <c r="BJ124" s="473"/>
      <c r="BK124" s="473"/>
      <c r="BL124" s="473"/>
      <c r="BM124" s="473"/>
      <c r="BN124" s="473"/>
      <c r="BO124" s="473"/>
      <c r="BP124" s="473"/>
      <c r="BQ124" s="473"/>
      <c r="BR124" s="473"/>
      <c r="BS124" s="473"/>
      <c r="BT124" s="473"/>
      <c r="BU124" s="474"/>
      <c r="BV124" s="40"/>
      <c r="BW124" s="193"/>
      <c r="BX124" s="514"/>
      <c r="BY124" s="514"/>
      <c r="BZ124" s="514"/>
      <c r="CA124" s="514"/>
      <c r="CB124" s="514"/>
      <c r="CC124" s="514"/>
      <c r="CD124" s="511"/>
      <c r="CE124" s="511"/>
      <c r="CF124" s="511"/>
      <c r="CG124" s="511"/>
      <c r="CH124" s="511"/>
      <c r="CI124" s="511"/>
      <c r="CJ124" s="511"/>
      <c r="CK124" s="511"/>
      <c r="CL124" s="511"/>
      <c r="CM124" s="511"/>
      <c r="CN124" s="511"/>
      <c r="CO124" s="512"/>
      <c r="CP124" s="512"/>
      <c r="CQ124" s="512"/>
      <c r="CR124" s="512"/>
      <c r="CS124" s="512"/>
      <c r="CT124" s="512"/>
      <c r="CU124" s="512"/>
      <c r="CV124" s="512"/>
      <c r="CW124" s="512"/>
      <c r="CX124" s="512"/>
      <c r="CY124" s="512"/>
      <c r="CZ124" s="512"/>
      <c r="DA124" s="512"/>
      <c r="DB124" s="512"/>
      <c r="DC124" s="512"/>
      <c r="DD124" s="512"/>
      <c r="DE124" s="512"/>
      <c r="DF124" s="512"/>
      <c r="DG124" s="193"/>
    </row>
    <row r="125" spans="1:111" ht="16.149999999999999" customHeight="1" thickBot="1" x14ac:dyDescent="0.45">
      <c r="A125" s="67"/>
      <c r="B125" s="487"/>
      <c r="C125" s="488"/>
      <c r="D125" s="488"/>
      <c r="E125" s="471"/>
      <c r="F125" s="470"/>
      <c r="G125" s="471"/>
      <c r="H125" s="489"/>
      <c r="I125" s="490"/>
      <c r="J125" s="412"/>
      <c r="K125" s="412"/>
      <c r="L125" s="412"/>
      <c r="M125" s="412"/>
      <c r="N125" s="462"/>
      <c r="O125" s="462"/>
      <c r="P125" s="412"/>
      <c r="Q125" s="412"/>
      <c r="R125" s="412"/>
      <c r="S125" s="493"/>
      <c r="T125" s="494"/>
      <c r="U125" s="494"/>
      <c r="V125" s="494"/>
      <c r="W125" s="494"/>
      <c r="X125" s="494"/>
      <c r="Y125" s="494"/>
      <c r="Z125" s="494"/>
      <c r="AA125" s="494"/>
      <c r="AB125" s="494"/>
      <c r="AC125" s="494"/>
      <c r="AD125" s="494"/>
      <c r="AE125" s="494"/>
      <c r="AF125" s="494"/>
      <c r="AG125" s="494"/>
      <c r="AH125" s="494"/>
      <c r="AI125" s="494"/>
      <c r="AJ125" s="495"/>
      <c r="AK125" s="68"/>
      <c r="AL125" s="67"/>
      <c r="AM125" s="487"/>
      <c r="AN125" s="488"/>
      <c r="AO125" s="488"/>
      <c r="AP125" s="471"/>
      <c r="AQ125" s="470"/>
      <c r="AR125" s="471"/>
      <c r="AS125" s="489"/>
      <c r="AT125" s="490"/>
      <c r="AU125" s="412"/>
      <c r="AV125" s="412"/>
      <c r="AW125" s="412"/>
      <c r="AX125" s="412"/>
      <c r="AY125" s="462"/>
      <c r="AZ125" s="462"/>
      <c r="BA125" s="412"/>
      <c r="BB125" s="412"/>
      <c r="BC125" s="412"/>
      <c r="BD125" s="493"/>
      <c r="BE125" s="494"/>
      <c r="BF125" s="494"/>
      <c r="BG125" s="494"/>
      <c r="BH125" s="494"/>
      <c r="BI125" s="494"/>
      <c r="BJ125" s="494"/>
      <c r="BK125" s="494"/>
      <c r="BL125" s="494"/>
      <c r="BM125" s="494"/>
      <c r="BN125" s="494"/>
      <c r="BO125" s="494"/>
      <c r="BP125" s="494"/>
      <c r="BQ125" s="494"/>
      <c r="BR125" s="494"/>
      <c r="BS125" s="494"/>
      <c r="BT125" s="494"/>
      <c r="BU125" s="495"/>
      <c r="BV125" s="40"/>
      <c r="BW125" s="193"/>
      <c r="BX125" s="514"/>
      <c r="BY125" s="514"/>
      <c r="BZ125" s="514"/>
      <c r="CA125" s="514"/>
      <c r="CB125" s="514"/>
      <c r="CC125" s="514"/>
      <c r="CD125" s="511"/>
      <c r="CE125" s="511"/>
      <c r="CF125" s="511"/>
      <c r="CG125" s="511"/>
      <c r="CH125" s="511"/>
      <c r="CI125" s="511"/>
      <c r="CJ125" s="511"/>
      <c r="CK125" s="511"/>
      <c r="CL125" s="511"/>
      <c r="CM125" s="511"/>
      <c r="CN125" s="511"/>
      <c r="CO125" s="512"/>
      <c r="CP125" s="512"/>
      <c r="CQ125" s="512"/>
      <c r="CR125" s="512"/>
      <c r="CS125" s="512"/>
      <c r="CT125" s="512"/>
      <c r="CU125" s="512"/>
      <c r="CV125" s="512"/>
      <c r="CW125" s="512"/>
      <c r="CX125" s="512"/>
      <c r="CY125" s="512"/>
      <c r="CZ125" s="512"/>
      <c r="DA125" s="512"/>
      <c r="DB125" s="512"/>
      <c r="DC125" s="512"/>
      <c r="DD125" s="512"/>
      <c r="DE125" s="512"/>
      <c r="DF125" s="512"/>
      <c r="DG125" s="193"/>
    </row>
    <row r="126" spans="1:111" x14ac:dyDescent="0.4">
      <c r="A126" s="67"/>
      <c r="B126" s="40" t="s">
        <v>853</v>
      </c>
      <c r="C126" s="40"/>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8"/>
      <c r="AL126" s="67"/>
      <c r="AM126" s="40" t="s">
        <v>853</v>
      </c>
      <c r="AN126" s="40"/>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40"/>
      <c r="BW126" s="193"/>
      <c r="BX126" s="193"/>
      <c r="BY126" s="193"/>
      <c r="BZ126" s="304"/>
      <c r="CA126" s="304"/>
      <c r="CB126" s="304"/>
      <c r="CC126" s="304"/>
      <c r="CD126" s="304"/>
      <c r="CE126" s="304"/>
      <c r="CF126" s="304"/>
      <c r="CG126" s="304"/>
      <c r="CH126" s="304"/>
      <c r="CI126" s="304"/>
      <c r="CJ126" s="304"/>
      <c r="CK126" s="304"/>
      <c r="CL126" s="304"/>
      <c r="CM126" s="304"/>
      <c r="CN126" s="304"/>
      <c r="CO126" s="304"/>
      <c r="CP126" s="304"/>
      <c r="CQ126" s="304"/>
      <c r="CR126" s="304"/>
      <c r="CS126" s="304"/>
      <c r="CT126" s="304"/>
      <c r="CU126" s="304"/>
      <c r="CV126" s="304"/>
      <c r="CW126" s="304"/>
      <c r="CX126" s="304"/>
      <c r="CY126" s="304"/>
      <c r="CZ126" s="304"/>
      <c r="DA126" s="304"/>
      <c r="DB126" s="304"/>
      <c r="DC126" s="304"/>
      <c r="DD126" s="304"/>
      <c r="DE126" s="304"/>
      <c r="DF126" s="304"/>
      <c r="DG126" s="193"/>
    </row>
    <row r="127" spans="1:111" x14ac:dyDescent="0.4">
      <c r="A127" s="67"/>
      <c r="B127" s="40" t="s">
        <v>854</v>
      </c>
      <c r="C127" s="40"/>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8"/>
      <c r="AL127" s="67"/>
      <c r="AM127" s="40" t="s">
        <v>854</v>
      </c>
      <c r="AN127" s="40"/>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40"/>
      <c r="BW127" s="193"/>
      <c r="BX127" s="193"/>
      <c r="BY127" s="193"/>
      <c r="BZ127" s="304"/>
      <c r="CA127" s="304"/>
      <c r="CB127" s="304"/>
      <c r="CC127" s="304"/>
      <c r="CD127" s="304"/>
      <c r="CE127" s="304"/>
      <c r="CF127" s="304"/>
      <c r="CG127" s="304"/>
      <c r="CH127" s="304"/>
      <c r="CI127" s="304"/>
      <c r="CJ127" s="304"/>
      <c r="CK127" s="304"/>
      <c r="CL127" s="304"/>
      <c r="CM127" s="304"/>
      <c r="CN127" s="304"/>
      <c r="CO127" s="304"/>
      <c r="CP127" s="304"/>
      <c r="CQ127" s="304"/>
      <c r="CR127" s="304"/>
      <c r="CS127" s="304"/>
      <c r="CT127" s="304"/>
      <c r="CU127" s="304"/>
      <c r="CV127" s="304"/>
      <c r="CW127" s="304"/>
      <c r="CX127" s="304"/>
      <c r="CY127" s="304"/>
      <c r="CZ127" s="304"/>
      <c r="DA127" s="304"/>
      <c r="DB127" s="304"/>
      <c r="DC127" s="304"/>
      <c r="DD127" s="304"/>
      <c r="DE127" s="304"/>
      <c r="DF127" s="304"/>
      <c r="DG127" s="193"/>
    </row>
    <row r="128" spans="1:111" x14ac:dyDescent="0.4">
      <c r="A128" s="67"/>
      <c r="B128" s="40" t="s">
        <v>855</v>
      </c>
      <c r="C128" s="40"/>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8"/>
      <c r="AL128" s="67"/>
      <c r="AM128" s="40" t="s">
        <v>855</v>
      </c>
      <c r="AN128" s="40"/>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40"/>
      <c r="BW128" s="193"/>
      <c r="BX128" s="193"/>
      <c r="BY128" s="193"/>
      <c r="BZ128" s="304"/>
      <c r="CA128" s="304"/>
      <c r="CB128" s="304"/>
      <c r="CC128" s="304"/>
      <c r="CD128" s="304"/>
      <c r="CE128" s="304"/>
      <c r="CF128" s="304"/>
      <c r="CG128" s="304"/>
      <c r="CH128" s="304"/>
      <c r="CI128" s="304"/>
      <c r="CJ128" s="304"/>
      <c r="CK128" s="304"/>
      <c r="CL128" s="304"/>
      <c r="CM128" s="304"/>
      <c r="CN128" s="304"/>
      <c r="CO128" s="304"/>
      <c r="CP128" s="304"/>
      <c r="CQ128" s="304"/>
      <c r="CR128" s="304"/>
      <c r="CS128" s="304"/>
      <c r="CT128" s="304"/>
      <c r="CU128" s="304"/>
      <c r="CV128" s="304"/>
      <c r="CW128" s="304"/>
      <c r="CX128" s="304"/>
      <c r="CY128" s="304"/>
      <c r="CZ128" s="304"/>
      <c r="DA128" s="304"/>
      <c r="DB128" s="304"/>
      <c r="DC128" s="304"/>
      <c r="DD128" s="304"/>
      <c r="DE128" s="304"/>
      <c r="DF128" s="304"/>
      <c r="DG128" s="193"/>
    </row>
    <row r="129" spans="1:111" x14ac:dyDescent="0.4">
      <c r="A129" s="67"/>
      <c r="B129" s="40" t="s">
        <v>856</v>
      </c>
      <c r="C129" s="40"/>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8"/>
      <c r="AL129" s="67"/>
      <c r="AM129" s="40" t="s">
        <v>856</v>
      </c>
      <c r="AN129" s="40"/>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69"/>
      <c r="BQ129" s="69"/>
      <c r="BR129" s="69"/>
      <c r="BS129" s="69"/>
      <c r="BT129" s="69"/>
      <c r="BU129" s="69"/>
      <c r="BV129" s="40"/>
      <c r="BW129" s="193"/>
      <c r="BX129" s="193"/>
      <c r="BY129" s="193"/>
      <c r="BZ129" s="304"/>
      <c r="CA129" s="304"/>
      <c r="CB129" s="304"/>
      <c r="CC129" s="304"/>
      <c r="CD129" s="304"/>
      <c r="CE129" s="304"/>
      <c r="CF129" s="304"/>
      <c r="CG129" s="304"/>
      <c r="CH129" s="304"/>
      <c r="CI129" s="304"/>
      <c r="CJ129" s="304"/>
      <c r="CK129" s="304"/>
      <c r="CL129" s="304"/>
      <c r="CM129" s="304"/>
      <c r="CN129" s="304"/>
      <c r="CO129" s="304"/>
      <c r="CP129" s="304"/>
      <c r="CQ129" s="304"/>
      <c r="CR129" s="304"/>
      <c r="CS129" s="304"/>
      <c r="CT129" s="304"/>
      <c r="CU129" s="304"/>
      <c r="CV129" s="304"/>
      <c r="CW129" s="304"/>
      <c r="CX129" s="304"/>
      <c r="CY129" s="304"/>
      <c r="CZ129" s="304"/>
      <c r="DA129" s="304"/>
      <c r="DB129" s="304"/>
      <c r="DC129" s="304"/>
      <c r="DD129" s="304"/>
      <c r="DE129" s="304"/>
      <c r="DF129" s="304"/>
      <c r="DG129" s="193"/>
    </row>
    <row r="130" spans="1:111" x14ac:dyDescent="0.4">
      <c r="A130" s="70"/>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3"/>
      <c r="AL130" s="70"/>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193"/>
      <c r="BX130" s="193"/>
      <c r="BY130" s="193"/>
      <c r="BZ130" s="193"/>
      <c r="CA130" s="193"/>
      <c r="CB130" s="193"/>
      <c r="CC130" s="193"/>
      <c r="CD130" s="193"/>
      <c r="CE130" s="193"/>
      <c r="CF130" s="193"/>
      <c r="CG130" s="193"/>
      <c r="CH130" s="193"/>
      <c r="CI130" s="193"/>
      <c r="CJ130" s="193"/>
      <c r="CK130" s="193"/>
      <c r="CL130" s="193"/>
      <c r="CM130" s="193"/>
      <c r="CN130" s="193"/>
      <c r="CO130" s="193"/>
      <c r="CP130" s="193"/>
      <c r="CQ130" s="193"/>
      <c r="CR130" s="193"/>
      <c r="CS130" s="193"/>
      <c r="CT130" s="193"/>
      <c r="CU130" s="193"/>
      <c r="CV130" s="193"/>
      <c r="CW130" s="193"/>
      <c r="CX130" s="193"/>
      <c r="CY130" s="193"/>
      <c r="CZ130" s="193"/>
      <c r="DA130" s="193"/>
      <c r="DB130" s="193"/>
      <c r="DC130" s="193"/>
      <c r="DD130" s="193"/>
      <c r="DE130" s="193"/>
      <c r="DF130" s="193"/>
      <c r="DG130" s="193"/>
    </row>
  </sheetData>
  <sheetProtection algorithmName="SHA-512" hashValue="01EUOANmtl9QN0+K86QxfSY7Dfa+lyI+OQKraDWkpgN2j/Az2nhhL/tRVIn2aY6C1oWEpgzPCCRcPLwnHiSUMg==" saltValue="n6D9Gm92k/9HwRQVc4SlyQ==" spinCount="100000" sheet="1" scenarios="1" formatRows="0" insertRows="0" deleteRows="0"/>
  <mergeCells count="186">
    <mergeCell ref="AU124:AX125"/>
    <mergeCell ref="AY124:AZ125"/>
    <mergeCell ref="BA124:BC125"/>
    <mergeCell ref="AU122:AX123"/>
    <mergeCell ref="AY122:AZ123"/>
    <mergeCell ref="BA122:BC123"/>
    <mergeCell ref="AS124:AT125"/>
    <mergeCell ref="AS122:AT123"/>
    <mergeCell ref="S124:AJ125"/>
    <mergeCell ref="S122:AJ123"/>
    <mergeCell ref="BD124:BU125"/>
    <mergeCell ref="BD122:BU123"/>
    <mergeCell ref="CB58:CC59"/>
    <mergeCell ref="BX58:CA61"/>
    <mergeCell ref="CB56:CC57"/>
    <mergeCell ref="CB54:CC55"/>
    <mergeCell ref="BX54:CA57"/>
    <mergeCell ref="BX122:CA125"/>
    <mergeCell ref="CB122:CC123"/>
    <mergeCell ref="CB124:CC125"/>
    <mergeCell ref="AY120:BU121"/>
    <mergeCell ref="BX70:CD70"/>
    <mergeCell ref="BX114:CE115"/>
    <mergeCell ref="CD60:CE61"/>
    <mergeCell ref="CD54:CE55"/>
    <mergeCell ref="CF122:CI123"/>
    <mergeCell ref="CJ122:CK123"/>
    <mergeCell ref="CL122:CN123"/>
    <mergeCell ref="CO122:DF123"/>
    <mergeCell ref="CL60:CN61"/>
    <mergeCell ref="BX68:CC69"/>
    <mergeCell ref="CD68:CE69"/>
    <mergeCell ref="CF68:CI69"/>
    <mergeCell ref="CJ68:DF69"/>
    <mergeCell ref="CB60:CC61"/>
    <mergeCell ref="CF60:CI61"/>
    <mergeCell ref="CJ60:CK61"/>
    <mergeCell ref="CO60:DF61"/>
    <mergeCell ref="CF54:CI55"/>
    <mergeCell ref="CJ54:DF55"/>
    <mergeCell ref="CD56:CE57"/>
    <mergeCell ref="CF56:CI57"/>
    <mergeCell ref="CJ56:DF57"/>
    <mergeCell ref="CD58:CE59"/>
    <mergeCell ref="CD124:CE125"/>
    <mergeCell ref="CF124:CI125"/>
    <mergeCell ref="CJ124:CK125"/>
    <mergeCell ref="CL124:CN125"/>
    <mergeCell ref="CO124:DF125"/>
    <mergeCell ref="CF114:DF115"/>
    <mergeCell ref="BX116:CE117"/>
    <mergeCell ref="CF116:DF117"/>
    <mergeCell ref="CD118:CE119"/>
    <mergeCell ref="CF118:CI119"/>
    <mergeCell ref="CJ118:DF119"/>
    <mergeCell ref="CD120:CE121"/>
    <mergeCell ref="CF120:CI121"/>
    <mergeCell ref="CJ120:DF121"/>
    <mergeCell ref="BX118:CA121"/>
    <mergeCell ref="CB118:CC119"/>
    <mergeCell ref="CB120:CC121"/>
    <mergeCell ref="CD122:CE123"/>
    <mergeCell ref="BX4:CC5"/>
    <mergeCell ref="CD4:CE5"/>
    <mergeCell ref="CF4:CI5"/>
    <mergeCell ref="CJ4:DF5"/>
    <mergeCell ref="BX6:CD6"/>
    <mergeCell ref="BX50:CE51"/>
    <mergeCell ref="CF50:DF51"/>
    <mergeCell ref="BX52:CE53"/>
    <mergeCell ref="CF52:DF53"/>
    <mergeCell ref="CF58:CI59"/>
    <mergeCell ref="CJ58:CK59"/>
    <mergeCell ref="CL58:CN59"/>
    <mergeCell ref="CO58:DF59"/>
    <mergeCell ref="N4:AJ5"/>
    <mergeCell ref="B6:H6"/>
    <mergeCell ref="H4:I5"/>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H122:I123"/>
    <mergeCell ref="P124:R125"/>
    <mergeCell ref="J120:M121"/>
    <mergeCell ref="N120:AJ121"/>
    <mergeCell ref="J122:M123"/>
    <mergeCell ref="N122:O123"/>
    <mergeCell ref="P122:R123"/>
    <mergeCell ref="P60:R61"/>
    <mergeCell ref="N56:AJ57"/>
    <mergeCell ref="J58:M59"/>
    <mergeCell ref="J60:M61"/>
    <mergeCell ref="N58:O59"/>
    <mergeCell ref="N60:O61"/>
    <mergeCell ref="J50:AJ51"/>
    <mergeCell ref="J52:AJ53"/>
    <mergeCell ref="J54:M55"/>
    <mergeCell ref="J56:M57"/>
    <mergeCell ref="S58:AJ59"/>
    <mergeCell ref="S60:AJ61"/>
    <mergeCell ref="AQ56:AR57"/>
    <mergeCell ref="AM58:AP61"/>
    <mergeCell ref="AQ58:AR59"/>
    <mergeCell ref="B50:I51"/>
    <mergeCell ref="AS4:AT5"/>
    <mergeCell ref="AU4:AX5"/>
    <mergeCell ref="B116:I117"/>
    <mergeCell ref="N118:AJ119"/>
    <mergeCell ref="AS118:AT119"/>
    <mergeCell ref="AU118:AX119"/>
    <mergeCell ref="B118:E121"/>
    <mergeCell ref="F118:G119"/>
    <mergeCell ref="F120:G121"/>
    <mergeCell ref="AM114:AT115"/>
    <mergeCell ref="AU120:AX121"/>
    <mergeCell ref="J4:M5"/>
    <mergeCell ref="B4:G5"/>
    <mergeCell ref="P58:R59"/>
    <mergeCell ref="AU68:AX69"/>
    <mergeCell ref="AS60:AT61"/>
    <mergeCell ref="AU60:AX61"/>
    <mergeCell ref="B70:H70"/>
    <mergeCell ref="AU114:BU115"/>
    <mergeCell ref="AM116:AT117"/>
    <mergeCell ref="AU116:BU117"/>
    <mergeCell ref="AY118:BU119"/>
    <mergeCell ref="AS120:AT121"/>
    <mergeCell ref="AY4:BU5"/>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M4:AR5"/>
    <mergeCell ref="AY56:BU57"/>
    <mergeCell ref="AM54:AP57"/>
    <mergeCell ref="AQ54:AR55"/>
    <mergeCell ref="AY60:AZ61"/>
    <mergeCell ref="BA60:BC61"/>
    <mergeCell ref="AM68:AR69"/>
    <mergeCell ref="AS58:AT59"/>
    <mergeCell ref="AS68:AT69"/>
    <mergeCell ref="AQ60:AR61"/>
    <mergeCell ref="BD58:BU59"/>
    <mergeCell ref="BD60:BU61"/>
    <mergeCell ref="B52:I53"/>
    <mergeCell ref="H54:I55"/>
    <mergeCell ref="H56:I57"/>
    <mergeCell ref="H58:I59"/>
    <mergeCell ref="F54:G55"/>
    <mergeCell ref="F56:G57"/>
    <mergeCell ref="F58:G59"/>
    <mergeCell ref="B54:E57"/>
    <mergeCell ref="B58:E61"/>
    <mergeCell ref="H60:I61"/>
    <mergeCell ref="F60:G61"/>
    <mergeCell ref="B68:G69"/>
    <mergeCell ref="H68:I69"/>
    <mergeCell ref="N54:AJ55"/>
    <mergeCell ref="AM118:AP121"/>
    <mergeCell ref="AQ118:AR119"/>
    <mergeCell ref="B114:I115"/>
    <mergeCell ref="J114:AJ115"/>
    <mergeCell ref="J68:M69"/>
    <mergeCell ref="N68:AJ69"/>
    <mergeCell ref="H118:I119"/>
    <mergeCell ref="AY68:BU69"/>
    <mergeCell ref="AM70:AS70"/>
  </mergeCells>
  <phoneticPr fontId="2"/>
  <conditionalFormatting sqref="I6:AJ49 B7:H49 J50 J52 N54 N56 N58 N60 H54 H56 H58 H60 AT6:BU49 AM7:AS49 AU50 AU52 AY54 AY56 AY60 AY58 AS54 AS56 AS58 AS60 CE6:DF49 BX7:CD49 CF50 CF52 CJ54 CJ56 CJ60 CJ58 CD54 CD56 CD58 CD60 AT70:BU113 AM71:AS113 AU114 AU116 AY118 AY120 AY124 AY122 AS124 AS122 AS120 AS118 I70:AJ113 B71:H113 J114 J116 N118 N120 N124 N122 H118 H120 H122 H124 N4 AY4 CJ4 AY68 N68 S58:AF61 BD58:BQ59 CO58:DB61 S122:AF125 BD122:BQ125 BD60">
    <cfRule type="expression" dxfId="19" priority="15">
      <formula>$DO$3=TRUE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headerFooter>
    <oddFooter>&amp;L&amp;6sf03h9</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133350</xdr:rowOff>
                  </from>
                  <to>
                    <xdr:col>18</xdr:col>
                    <xdr:colOff>19050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625" style="5" customWidth="1"/>
    <col min="3" max="3" width="3.625" style="5" customWidth="1"/>
    <col min="4" max="27" width="2.25" style="5" customWidth="1"/>
    <col min="28" max="31" width="4.7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6" t="s">
        <v>755</v>
      </c>
    </row>
    <row r="2" spans="2:82" ht="15" thickBot="1" x14ac:dyDescent="0.45">
      <c r="B2" s="175" t="s">
        <v>572</v>
      </c>
      <c r="C2" s="75" t="s">
        <v>571</v>
      </c>
      <c r="D2" s="74"/>
      <c r="E2" s="25"/>
      <c r="F2" s="25"/>
      <c r="G2" s="25"/>
      <c r="CD2" s="29" t="b">
        <v>0</v>
      </c>
    </row>
    <row r="3" spans="2:82" ht="12" customHeight="1" x14ac:dyDescent="0.4">
      <c r="F3" s="25"/>
      <c r="G3" s="25"/>
    </row>
    <row r="4" spans="2:82" ht="17.649999999999999" customHeight="1" thickBot="1" x14ac:dyDescent="0.45">
      <c r="B4" s="25" t="s">
        <v>564</v>
      </c>
      <c r="C4" s="25"/>
      <c r="D4" s="25"/>
      <c r="E4" s="25"/>
      <c r="F4" s="25"/>
      <c r="G4" s="25"/>
    </row>
    <row r="5" spans="2:82" ht="13.15" customHeight="1" x14ac:dyDescent="0.4">
      <c r="B5" s="544" t="s">
        <v>565</v>
      </c>
      <c r="C5" s="545"/>
      <c r="D5" s="545"/>
      <c r="E5" s="545"/>
      <c r="F5" s="548"/>
      <c r="G5" s="548"/>
      <c r="H5" s="548"/>
      <c r="I5" s="548"/>
      <c r="J5" s="548"/>
      <c r="K5" s="548"/>
      <c r="L5" s="548"/>
      <c r="M5" s="548"/>
      <c r="N5" s="548"/>
      <c r="O5" s="548"/>
      <c r="P5" s="545" t="s">
        <v>566</v>
      </c>
      <c r="Q5" s="545"/>
      <c r="R5" s="545"/>
      <c r="S5" s="545"/>
      <c r="T5" s="550"/>
      <c r="U5" s="550"/>
      <c r="V5" s="550"/>
      <c r="W5" s="550"/>
      <c r="X5" s="550"/>
      <c r="Y5" s="550"/>
      <c r="Z5" s="550"/>
      <c r="AA5" s="550"/>
      <c r="AB5" s="550"/>
      <c r="AC5" s="550"/>
      <c r="AD5" s="550"/>
      <c r="AE5" s="550"/>
      <c r="AF5" s="550"/>
      <c r="AG5" s="550"/>
      <c r="AH5" s="550"/>
      <c r="AI5" s="550"/>
      <c r="AJ5" s="550"/>
      <c r="AK5" s="551"/>
    </row>
    <row r="6" spans="2:82" ht="13.15" customHeight="1" thickBot="1" x14ac:dyDescent="0.45">
      <c r="B6" s="546"/>
      <c r="C6" s="547"/>
      <c r="D6" s="547"/>
      <c r="E6" s="547"/>
      <c r="F6" s="549"/>
      <c r="G6" s="549"/>
      <c r="H6" s="549"/>
      <c r="I6" s="549"/>
      <c r="J6" s="549"/>
      <c r="K6" s="549"/>
      <c r="L6" s="549"/>
      <c r="M6" s="549"/>
      <c r="N6" s="549"/>
      <c r="O6" s="549"/>
      <c r="P6" s="547"/>
      <c r="Q6" s="547"/>
      <c r="R6" s="547"/>
      <c r="S6" s="547"/>
      <c r="T6" s="552"/>
      <c r="U6" s="552"/>
      <c r="V6" s="552"/>
      <c r="W6" s="552"/>
      <c r="X6" s="552"/>
      <c r="Y6" s="552"/>
      <c r="Z6" s="552"/>
      <c r="AA6" s="552"/>
      <c r="AB6" s="552"/>
      <c r="AC6" s="552"/>
      <c r="AD6" s="552"/>
      <c r="AE6" s="552"/>
      <c r="AF6" s="552"/>
      <c r="AG6" s="552"/>
      <c r="AH6" s="552"/>
      <c r="AI6" s="552"/>
      <c r="AJ6" s="552"/>
      <c r="AK6" s="553"/>
    </row>
    <row r="7" spans="2:82" ht="12" customHeight="1" x14ac:dyDescent="0.4"/>
    <row r="8" spans="2:82" ht="16.899999999999999" customHeight="1" thickBot="1" x14ac:dyDescent="0.45">
      <c r="B8" s="25" t="s">
        <v>567</v>
      </c>
    </row>
    <row r="9" spans="2:82" ht="19.149999999999999" customHeight="1" x14ac:dyDescent="0.4">
      <c r="B9" s="554" t="s">
        <v>866</v>
      </c>
      <c r="C9" s="555"/>
      <c r="D9" s="419" t="s">
        <v>851</v>
      </c>
      <c r="E9" s="419"/>
      <c r="F9" s="419"/>
      <c r="G9" s="419"/>
      <c r="H9" s="419"/>
      <c r="I9" s="419"/>
      <c r="J9" s="419"/>
      <c r="K9" s="419"/>
      <c r="L9" s="555" t="s">
        <v>568</v>
      </c>
      <c r="M9" s="555"/>
      <c r="N9" s="555"/>
      <c r="O9" s="555"/>
      <c r="P9" s="555"/>
      <c r="Q9" s="555"/>
      <c r="R9" s="555"/>
      <c r="S9" s="555"/>
      <c r="T9" s="491" t="s">
        <v>569</v>
      </c>
      <c r="U9" s="433"/>
      <c r="V9" s="433"/>
      <c r="W9" s="433"/>
      <c r="X9" s="433"/>
      <c r="Y9" s="433"/>
      <c r="Z9" s="433"/>
      <c r="AA9" s="433"/>
      <c r="AB9" s="433"/>
      <c r="AC9" s="433"/>
      <c r="AD9" s="433"/>
      <c r="AE9" s="433"/>
      <c r="AF9" s="433"/>
      <c r="AG9" s="433"/>
      <c r="AH9" s="433"/>
      <c r="AI9" s="433"/>
      <c r="AJ9" s="433"/>
      <c r="AK9" s="558"/>
    </row>
    <row r="10" spans="2:82" ht="24.6" customHeight="1" thickBot="1" x14ac:dyDescent="0.45">
      <c r="B10" s="556"/>
      <c r="C10" s="557"/>
      <c r="D10" s="412"/>
      <c r="E10" s="412"/>
      <c r="F10" s="412"/>
      <c r="G10" s="412"/>
      <c r="H10" s="412"/>
      <c r="I10" s="412"/>
      <c r="J10" s="412"/>
      <c r="K10" s="412"/>
      <c r="L10" s="557"/>
      <c r="M10" s="557"/>
      <c r="N10" s="557"/>
      <c r="O10" s="557"/>
      <c r="P10" s="557"/>
      <c r="Q10" s="557"/>
      <c r="R10" s="557"/>
      <c r="S10" s="557"/>
      <c r="T10" s="492"/>
      <c r="U10" s="464"/>
      <c r="V10" s="464"/>
      <c r="W10" s="464"/>
      <c r="X10" s="464"/>
      <c r="Y10" s="464"/>
      <c r="Z10" s="464"/>
      <c r="AA10" s="464"/>
      <c r="AB10" s="464"/>
      <c r="AC10" s="464"/>
      <c r="AD10" s="464"/>
      <c r="AE10" s="464"/>
      <c r="AF10" s="464"/>
      <c r="AG10" s="464"/>
      <c r="AH10" s="464"/>
      <c r="AI10" s="464"/>
      <c r="AJ10" s="464"/>
      <c r="AK10" s="559"/>
    </row>
    <row r="11" spans="2:82" ht="24" customHeight="1" x14ac:dyDescent="0.4">
      <c r="B11" s="534">
        <v>1</v>
      </c>
      <c r="C11" s="535"/>
      <c r="D11" s="536" t="str">
        <f t="shared" ref="D11:D15" si="0">IFERROR(IF(VLOOKUP(B11,事業所リスト,2,FALSE)=0,"",VLOOKUP(B11,事業所リスト,2,FALSE)),"")</f>
        <v/>
      </c>
      <c r="E11" s="536"/>
      <c r="F11" s="536"/>
      <c r="G11" s="536"/>
      <c r="H11" s="536"/>
      <c r="I11" s="536"/>
      <c r="J11" s="536"/>
      <c r="K11" s="536"/>
      <c r="L11" s="537"/>
      <c r="M11" s="537"/>
      <c r="N11" s="537"/>
      <c r="O11" s="537"/>
      <c r="P11" s="537"/>
      <c r="Q11" s="537"/>
      <c r="R11" s="537"/>
      <c r="S11" s="537"/>
      <c r="T11" s="538"/>
      <c r="U11" s="539"/>
      <c r="V11" s="539"/>
      <c r="W11" s="539"/>
      <c r="X11" s="539"/>
      <c r="Y11" s="539"/>
      <c r="Z11" s="539"/>
      <c r="AA11" s="539"/>
      <c r="AB11" s="539"/>
      <c r="AC11" s="539"/>
      <c r="AD11" s="539"/>
      <c r="AE11" s="539"/>
      <c r="AF11" s="539"/>
      <c r="AG11" s="539"/>
      <c r="AH11" s="539"/>
      <c r="AI11" s="539"/>
      <c r="AJ11" s="539"/>
      <c r="AK11" s="540"/>
    </row>
    <row r="12" spans="2:82" ht="24" customHeight="1" x14ac:dyDescent="0.4">
      <c r="B12" s="542">
        <v>2</v>
      </c>
      <c r="C12" s="543"/>
      <c r="D12" s="541" t="str">
        <f t="shared" si="0"/>
        <v/>
      </c>
      <c r="E12" s="541"/>
      <c r="F12" s="541"/>
      <c r="G12" s="541"/>
      <c r="H12" s="541"/>
      <c r="I12" s="541"/>
      <c r="J12" s="541"/>
      <c r="K12" s="541"/>
      <c r="L12" s="533"/>
      <c r="M12" s="533"/>
      <c r="N12" s="533"/>
      <c r="O12" s="533"/>
      <c r="P12" s="533"/>
      <c r="Q12" s="533"/>
      <c r="R12" s="533"/>
      <c r="S12" s="533"/>
      <c r="T12" s="516"/>
      <c r="U12" s="517"/>
      <c r="V12" s="517"/>
      <c r="W12" s="517"/>
      <c r="X12" s="517"/>
      <c r="Y12" s="517"/>
      <c r="Z12" s="517"/>
      <c r="AA12" s="517"/>
      <c r="AB12" s="517"/>
      <c r="AC12" s="517"/>
      <c r="AD12" s="517"/>
      <c r="AE12" s="517"/>
      <c r="AF12" s="517"/>
      <c r="AG12" s="517"/>
      <c r="AH12" s="517"/>
      <c r="AI12" s="517"/>
      <c r="AJ12" s="517"/>
      <c r="AK12" s="518"/>
    </row>
    <row r="13" spans="2:82" ht="24" customHeight="1" x14ac:dyDescent="0.4">
      <c r="B13" s="528">
        <v>3</v>
      </c>
      <c r="C13" s="529"/>
      <c r="D13" s="541" t="str">
        <f t="shared" si="0"/>
        <v/>
      </c>
      <c r="E13" s="541"/>
      <c r="F13" s="541"/>
      <c r="G13" s="541"/>
      <c r="H13" s="541"/>
      <c r="I13" s="541"/>
      <c r="J13" s="541"/>
      <c r="K13" s="541"/>
      <c r="L13" s="533"/>
      <c r="M13" s="533"/>
      <c r="N13" s="533"/>
      <c r="O13" s="533"/>
      <c r="P13" s="533"/>
      <c r="Q13" s="533"/>
      <c r="R13" s="533"/>
      <c r="S13" s="533"/>
      <c r="T13" s="516"/>
      <c r="U13" s="517"/>
      <c r="V13" s="517"/>
      <c r="W13" s="517"/>
      <c r="X13" s="517"/>
      <c r="Y13" s="517"/>
      <c r="Z13" s="517"/>
      <c r="AA13" s="517"/>
      <c r="AB13" s="517"/>
      <c r="AC13" s="517"/>
      <c r="AD13" s="517"/>
      <c r="AE13" s="517"/>
      <c r="AF13" s="517"/>
      <c r="AG13" s="517"/>
      <c r="AH13" s="517"/>
      <c r="AI13" s="517"/>
      <c r="AJ13" s="517"/>
      <c r="AK13" s="518"/>
    </row>
    <row r="14" spans="2:82" ht="24" customHeight="1" x14ac:dyDescent="0.4">
      <c r="B14" s="528">
        <v>4</v>
      </c>
      <c r="C14" s="529"/>
      <c r="D14" s="530" t="str">
        <f t="shared" si="0"/>
        <v/>
      </c>
      <c r="E14" s="531"/>
      <c r="F14" s="531"/>
      <c r="G14" s="531"/>
      <c r="H14" s="531"/>
      <c r="I14" s="531"/>
      <c r="J14" s="531"/>
      <c r="K14" s="532"/>
      <c r="L14" s="533"/>
      <c r="M14" s="533"/>
      <c r="N14" s="533"/>
      <c r="O14" s="533"/>
      <c r="P14" s="533"/>
      <c r="Q14" s="533"/>
      <c r="R14" s="533"/>
      <c r="S14" s="533"/>
      <c r="T14" s="516"/>
      <c r="U14" s="517"/>
      <c r="V14" s="517"/>
      <c r="W14" s="517"/>
      <c r="X14" s="517"/>
      <c r="Y14" s="517"/>
      <c r="Z14" s="517"/>
      <c r="AA14" s="517"/>
      <c r="AB14" s="517"/>
      <c r="AC14" s="517"/>
      <c r="AD14" s="517"/>
      <c r="AE14" s="517"/>
      <c r="AF14" s="517"/>
      <c r="AG14" s="517"/>
      <c r="AH14" s="517"/>
      <c r="AI14" s="517"/>
      <c r="AJ14" s="517"/>
      <c r="AK14" s="518"/>
    </row>
    <row r="15" spans="2:82" ht="24" customHeight="1" thickBot="1" x14ac:dyDescent="0.45">
      <c r="B15" s="522">
        <v>5</v>
      </c>
      <c r="C15" s="523"/>
      <c r="D15" s="524" t="str">
        <f t="shared" si="0"/>
        <v/>
      </c>
      <c r="E15" s="525"/>
      <c r="F15" s="525"/>
      <c r="G15" s="525"/>
      <c r="H15" s="525"/>
      <c r="I15" s="525"/>
      <c r="J15" s="525"/>
      <c r="K15" s="526"/>
      <c r="L15" s="527"/>
      <c r="M15" s="527"/>
      <c r="N15" s="527"/>
      <c r="O15" s="527"/>
      <c r="P15" s="527"/>
      <c r="Q15" s="527"/>
      <c r="R15" s="527"/>
      <c r="S15" s="527"/>
      <c r="T15" s="519"/>
      <c r="U15" s="520"/>
      <c r="V15" s="520"/>
      <c r="W15" s="520"/>
      <c r="X15" s="520"/>
      <c r="Y15" s="520"/>
      <c r="Z15" s="520"/>
      <c r="AA15" s="520"/>
      <c r="AB15" s="520"/>
      <c r="AC15" s="520"/>
      <c r="AD15" s="520"/>
      <c r="AE15" s="520"/>
      <c r="AF15" s="520"/>
      <c r="AG15" s="520"/>
      <c r="AH15" s="520"/>
      <c r="AI15" s="520"/>
      <c r="AJ15" s="520"/>
      <c r="AK15" s="521"/>
    </row>
    <row r="16" spans="2:82" ht="12" customHeight="1" x14ac:dyDescent="0.4">
      <c r="C16" s="61"/>
    </row>
    <row r="17" spans="2:37" ht="12" customHeight="1" thickBot="1" x14ac:dyDescent="0.45">
      <c r="B17" s="25" t="s">
        <v>570</v>
      </c>
      <c r="C17" s="61"/>
    </row>
    <row r="18" spans="2:37" ht="12" customHeight="1" x14ac:dyDescent="0.4">
      <c r="B18" s="176"/>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8"/>
    </row>
    <row r="19" spans="2:37" ht="12" customHeight="1" x14ac:dyDescent="0.4">
      <c r="B19" s="1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80"/>
    </row>
    <row r="20" spans="2:37" ht="12" customHeight="1" x14ac:dyDescent="0.4">
      <c r="B20" s="1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80"/>
    </row>
    <row r="21" spans="2:37" ht="12" customHeight="1" x14ac:dyDescent="0.4">
      <c r="B21" s="1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80"/>
    </row>
    <row r="22" spans="2:37" ht="12" customHeight="1" x14ac:dyDescent="0.4">
      <c r="B22" s="1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80"/>
    </row>
    <row r="23" spans="2:37" ht="12" customHeight="1" x14ac:dyDescent="0.4">
      <c r="B23" s="1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row>
    <row r="24" spans="2:37" ht="12" customHeight="1" x14ac:dyDescent="0.4">
      <c r="B24" s="1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80"/>
    </row>
    <row r="25" spans="2:37" ht="12" customHeight="1" x14ac:dyDescent="0.4">
      <c r="B25" s="1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80"/>
    </row>
    <row r="26" spans="2:37" ht="12" customHeight="1" x14ac:dyDescent="0.4">
      <c r="B26" s="1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80"/>
    </row>
    <row r="27" spans="2:37" ht="12" customHeight="1" x14ac:dyDescent="0.4">
      <c r="B27" s="1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80"/>
    </row>
    <row r="28" spans="2:37" ht="12" customHeight="1" x14ac:dyDescent="0.4">
      <c r="B28" s="1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80"/>
    </row>
    <row r="29" spans="2:37" ht="12" customHeight="1" x14ac:dyDescent="0.4">
      <c r="B29" s="1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80"/>
    </row>
    <row r="30" spans="2:37" ht="12" customHeight="1" x14ac:dyDescent="0.4">
      <c r="B30" s="1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80"/>
    </row>
    <row r="31" spans="2:37" ht="12" customHeight="1" x14ac:dyDescent="0.4">
      <c r="B31" s="1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7" ht="12" customHeight="1" x14ac:dyDescent="0.4">
      <c r="B32" s="1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7" ht="12" customHeight="1" x14ac:dyDescent="0.4">
      <c r="B33" s="1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80"/>
    </row>
    <row r="34" spans="2:37" ht="12" customHeight="1" x14ac:dyDescent="0.4">
      <c r="B34" s="1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80"/>
    </row>
    <row r="35" spans="2:37" ht="12" customHeight="1" x14ac:dyDescent="0.4">
      <c r="B35" s="1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80"/>
    </row>
    <row r="36" spans="2:37" ht="12" customHeight="1" x14ac:dyDescent="0.4">
      <c r="B36" s="1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80"/>
    </row>
    <row r="37" spans="2:37" ht="12" customHeight="1" x14ac:dyDescent="0.4">
      <c r="B37" s="1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80"/>
    </row>
    <row r="38" spans="2:37" ht="12" customHeight="1" x14ac:dyDescent="0.4">
      <c r="B38" s="1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80"/>
    </row>
    <row r="39" spans="2:37" ht="12" customHeight="1" x14ac:dyDescent="0.4">
      <c r="B39" s="1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80"/>
    </row>
    <row r="40" spans="2:37" ht="12" customHeight="1" x14ac:dyDescent="0.4">
      <c r="B40" s="1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80"/>
    </row>
    <row r="41" spans="2:37" ht="12" customHeight="1" x14ac:dyDescent="0.4">
      <c r="B41" s="179"/>
      <c r="C41" s="79"/>
      <c r="D41" s="79"/>
      <c r="E41" s="79"/>
      <c r="F41" s="79"/>
      <c r="G41" s="79"/>
      <c r="H41" s="79"/>
      <c r="I41" s="79"/>
      <c r="J41" s="79"/>
      <c r="K41" s="79"/>
      <c r="L41" s="79"/>
      <c r="M41" s="79"/>
      <c r="N41" s="180"/>
      <c r="O41" s="79"/>
      <c r="P41" s="79"/>
      <c r="Q41" s="79"/>
      <c r="R41" s="79"/>
      <c r="S41" s="79"/>
      <c r="T41" s="79"/>
      <c r="U41" s="79"/>
      <c r="V41" s="79"/>
      <c r="W41" s="79"/>
      <c r="X41" s="79"/>
      <c r="Y41" s="79"/>
      <c r="Z41" s="79"/>
      <c r="AA41" s="79"/>
      <c r="AB41" s="79"/>
      <c r="AC41" s="79"/>
      <c r="AD41" s="79"/>
      <c r="AE41" s="79"/>
      <c r="AF41" s="79"/>
      <c r="AG41" s="79"/>
      <c r="AH41" s="79"/>
      <c r="AI41" s="79"/>
      <c r="AJ41" s="79"/>
      <c r="AK41" s="80"/>
    </row>
    <row r="42" spans="2:37" ht="12" customHeight="1" x14ac:dyDescent="0.4">
      <c r="B42" s="1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80"/>
    </row>
    <row r="43" spans="2:37" ht="12" customHeight="1" x14ac:dyDescent="0.4">
      <c r="B43" s="1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80"/>
    </row>
    <row r="44" spans="2:37" ht="12" customHeight="1" x14ac:dyDescent="0.4">
      <c r="B44" s="1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80"/>
    </row>
    <row r="45" spans="2:37" ht="12" customHeight="1" x14ac:dyDescent="0.4">
      <c r="B45" s="1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80"/>
    </row>
    <row r="46" spans="2:37" ht="12" customHeight="1" x14ac:dyDescent="0.4">
      <c r="B46" s="1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80"/>
    </row>
    <row r="47" spans="2:37" ht="12" customHeight="1" x14ac:dyDescent="0.4">
      <c r="B47" s="1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80"/>
    </row>
    <row r="48" spans="2:37" ht="12" customHeight="1" x14ac:dyDescent="0.4">
      <c r="B48" s="1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80"/>
    </row>
    <row r="49" spans="2:37" ht="12" customHeight="1" x14ac:dyDescent="0.4">
      <c r="B49" s="1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80"/>
    </row>
    <row r="50" spans="2:37" ht="12" customHeight="1" x14ac:dyDescent="0.4">
      <c r="B50" s="1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80"/>
    </row>
    <row r="51" spans="2:37" ht="12" customHeight="1" x14ac:dyDescent="0.4">
      <c r="B51" s="1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80"/>
    </row>
    <row r="52" spans="2:37" ht="12" customHeight="1" x14ac:dyDescent="0.4">
      <c r="B52" s="179"/>
      <c r="C52" s="79"/>
      <c r="D52" s="79"/>
      <c r="E52" s="181"/>
      <c r="F52" s="181"/>
      <c r="G52" s="181"/>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80"/>
    </row>
    <row r="53" spans="2:37" ht="12" customHeight="1" x14ac:dyDescent="0.4">
      <c r="B53" s="179"/>
      <c r="C53" s="79"/>
      <c r="D53" s="79"/>
      <c r="E53" s="181"/>
      <c r="F53" s="181"/>
      <c r="G53" s="181"/>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80"/>
    </row>
    <row r="54" spans="2:37" ht="12" customHeight="1" x14ac:dyDescent="0.4">
      <c r="B54" s="1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80"/>
    </row>
    <row r="55" spans="2:37" ht="12" customHeight="1" x14ac:dyDescent="0.4">
      <c r="B55" s="1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80"/>
    </row>
    <row r="56" spans="2:37" ht="12" customHeight="1" x14ac:dyDescent="0.4">
      <c r="B56" s="1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row>
    <row r="57" spans="2:37" ht="12" customHeight="1" x14ac:dyDescent="0.4">
      <c r="B57" s="1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80"/>
    </row>
    <row r="58" spans="2:37" ht="12" customHeight="1" x14ac:dyDescent="0.4">
      <c r="B58" s="1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80"/>
    </row>
    <row r="59" spans="2:37" ht="12" customHeight="1" x14ac:dyDescent="0.4">
      <c r="B59" s="1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80"/>
    </row>
    <row r="60" spans="2:37" ht="12" customHeight="1" x14ac:dyDescent="0.4">
      <c r="B60" s="1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80"/>
    </row>
    <row r="61" spans="2:37" ht="12" customHeight="1" x14ac:dyDescent="0.4">
      <c r="B61" s="1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80"/>
    </row>
    <row r="62" spans="2:37" ht="12" customHeight="1" x14ac:dyDescent="0.4">
      <c r="B62" s="1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80"/>
    </row>
    <row r="63" spans="2:37" ht="12" customHeight="1" x14ac:dyDescent="0.4">
      <c r="B63" s="1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80"/>
    </row>
    <row r="64" spans="2:37" ht="12" customHeight="1" thickBot="1" x14ac:dyDescent="0.45">
      <c r="B64" s="182"/>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4"/>
    </row>
    <row r="65" spans="2:4" ht="12" customHeight="1" x14ac:dyDescent="0.4">
      <c r="B65" s="11" t="s">
        <v>845</v>
      </c>
      <c r="C65" s="185"/>
      <c r="D65" s="185"/>
    </row>
    <row r="66" spans="2:4" ht="12" customHeight="1" x14ac:dyDescent="0.4">
      <c r="B66" s="11" t="s">
        <v>838</v>
      </c>
      <c r="C66" s="185"/>
      <c r="D66" s="185"/>
    </row>
    <row r="67" spans="2:4" ht="12" customHeight="1" x14ac:dyDescent="0.4"/>
    <row r="68" spans="2:4" ht="12" customHeight="1" x14ac:dyDescent="0.4"/>
    <row r="69" spans="2:4" ht="12" customHeight="1" x14ac:dyDescent="0.4"/>
    <row r="70" spans="2:4" ht="12" customHeight="1" x14ac:dyDescent="0.4"/>
    <row r="71" spans="2:4" ht="12" customHeight="1" x14ac:dyDescent="0.4"/>
    <row r="72" spans="2:4" ht="12" customHeight="1" x14ac:dyDescent="0.4"/>
    <row r="73" spans="2:4" ht="12" customHeight="1" x14ac:dyDescent="0.4"/>
    <row r="74" spans="2:4" ht="12" customHeight="1" x14ac:dyDescent="0.4"/>
    <row r="75" spans="2:4" ht="12" customHeight="1" x14ac:dyDescent="0.4"/>
    <row r="76" spans="2:4" ht="12" customHeight="1" x14ac:dyDescent="0.4"/>
    <row r="77" spans="2:4" ht="12" customHeight="1" x14ac:dyDescent="0.4"/>
    <row r="78" spans="2:4" ht="12" customHeight="1" x14ac:dyDescent="0.4"/>
    <row r="79" spans="2:4" ht="12" customHeight="1" x14ac:dyDescent="0.4"/>
    <row r="80" spans="2:4"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sheetData>
  <sheetProtection algorithmName="SHA-512" hashValue="9cnodRqFy+/lPnGGSOyCFqFtclEJGFRihDiKsGaozD6LhvSg5pAkDfvZo6G2Tc9oeNHUIzAqvkupYOFXlzlFFw==" saltValue="Txhks3vMeZMIzcKMl0jcDQ=="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T14:AK14"/>
    <mergeCell ref="T15:AK15"/>
    <mergeCell ref="B15:C15"/>
    <mergeCell ref="D15:K15"/>
    <mergeCell ref="L15:S15"/>
    <mergeCell ref="B14:C14"/>
    <mergeCell ref="D14:K14"/>
    <mergeCell ref="L14:S14"/>
  </mergeCells>
  <phoneticPr fontId="2"/>
  <conditionalFormatting sqref="F5 T5 B18:AK64 D11:AA15">
    <cfRule type="expression" dxfId="18" priority="3">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171450</xdr:colOff>
                    <xdr:row>0</xdr:row>
                    <xdr:rowOff>171450</xdr:rowOff>
                  </from>
                  <to>
                    <xdr:col>14</xdr:col>
                    <xdr:colOff>142875</xdr:colOff>
                    <xdr:row>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625" style="5" customWidth="1"/>
    <col min="3" max="3" width="15" style="5" customWidth="1"/>
    <col min="4" max="4" width="27.625" style="5" customWidth="1"/>
    <col min="5" max="5" width="6.75" style="5" customWidth="1"/>
    <col min="6" max="6" width="11.25" style="5" customWidth="1"/>
    <col min="7" max="7" width="4.625" style="5" customWidth="1"/>
    <col min="8" max="8" width="27.625" style="5" customWidth="1"/>
    <col min="9" max="9" width="4.625" style="5" customWidth="1"/>
    <col min="10" max="10" width="37" style="5" customWidth="1"/>
    <col min="11" max="27" width="2.25" style="187" customWidth="1"/>
    <col min="28" max="28" width="5.125" style="187" customWidth="1"/>
    <col min="29" max="29" width="9" style="187" hidden="1" customWidth="1"/>
    <col min="30" max="70" width="2.25" style="187" customWidth="1"/>
    <col min="71" max="72" width="8.75" style="187"/>
    <col min="73" max="73" width="6.125" style="187" customWidth="1"/>
    <col min="74" max="74" width="8.75" style="187"/>
    <col min="75" max="75" width="4.625" style="187" customWidth="1"/>
    <col min="76" max="76" width="10.125" style="187" customWidth="1"/>
    <col min="77" max="77" width="6.5" style="187" customWidth="1"/>
    <col min="78" max="16384" width="8.75" style="187"/>
  </cols>
  <sheetData>
    <row r="1" spans="2:29" ht="12" customHeight="1" thickBot="1" x14ac:dyDescent="0.45"/>
    <row r="2" spans="2:29" ht="15" thickBot="1" x14ac:dyDescent="0.45">
      <c r="B2" s="110" t="s">
        <v>601</v>
      </c>
      <c r="C2" s="111" t="s">
        <v>600</v>
      </c>
      <c r="D2" s="87"/>
      <c r="F2" s="356" t="s">
        <v>912</v>
      </c>
      <c r="AC2" s="187" t="s">
        <v>755</v>
      </c>
    </row>
    <row r="3" spans="2:29" ht="12" customHeight="1" thickBot="1" x14ac:dyDescent="0.45">
      <c r="B3" s="88"/>
      <c r="C3" s="88"/>
      <c r="D3" s="88"/>
      <c r="AC3" s="29" t="b">
        <v>0</v>
      </c>
    </row>
    <row r="4" spans="2:29" ht="15" customHeight="1" x14ac:dyDescent="0.4">
      <c r="B4" s="566" t="s">
        <v>852</v>
      </c>
      <c r="C4" s="569" t="s">
        <v>573</v>
      </c>
      <c r="D4" s="569" t="s">
        <v>556</v>
      </c>
      <c r="E4" s="560" t="s">
        <v>582</v>
      </c>
      <c r="F4" s="575" t="s">
        <v>574</v>
      </c>
      <c r="G4" s="560" t="s">
        <v>844</v>
      </c>
      <c r="H4" s="561"/>
      <c r="I4" s="569" t="s">
        <v>575</v>
      </c>
      <c r="J4" s="572" t="s">
        <v>576</v>
      </c>
    </row>
    <row r="5" spans="2:29" ht="12" customHeight="1" x14ac:dyDescent="0.4">
      <c r="B5" s="567"/>
      <c r="C5" s="570"/>
      <c r="D5" s="570"/>
      <c r="E5" s="562"/>
      <c r="F5" s="576"/>
      <c r="G5" s="562"/>
      <c r="H5" s="563"/>
      <c r="I5" s="570"/>
      <c r="J5" s="573"/>
    </row>
    <row r="6" spans="2:29" ht="13.15" customHeight="1" thickBot="1" x14ac:dyDescent="0.45">
      <c r="B6" s="568"/>
      <c r="C6" s="571"/>
      <c r="D6" s="571"/>
      <c r="E6" s="564"/>
      <c r="F6" s="577"/>
      <c r="G6" s="564"/>
      <c r="H6" s="565"/>
      <c r="I6" s="571"/>
      <c r="J6" s="574"/>
    </row>
    <row r="7" spans="2:29" ht="24" customHeight="1" x14ac:dyDescent="0.4">
      <c r="B7" s="89"/>
      <c r="C7" s="275"/>
      <c r="D7" s="114"/>
      <c r="E7" s="90"/>
      <c r="F7" s="265"/>
      <c r="G7" s="91"/>
      <c r="H7" s="266" t="str">
        <f t="shared" ref="H7:H19" si="0">IFERROR(VLOOKUP(G7,$BX$98:$BY$100,2,FALSE),"←記号を選択してください")</f>
        <v>←記号を選択してください</v>
      </c>
      <c r="I7" s="92"/>
      <c r="J7" s="248"/>
    </row>
    <row r="8" spans="2:29" ht="24" customHeight="1" x14ac:dyDescent="0.4">
      <c r="B8" s="93"/>
      <c r="C8" s="276"/>
      <c r="D8" s="115"/>
      <c r="E8" s="94"/>
      <c r="F8" s="267"/>
      <c r="G8" s="96"/>
      <c r="H8" s="268" t="str">
        <f t="shared" si="0"/>
        <v>←記号を選択してください</v>
      </c>
      <c r="I8" s="97"/>
      <c r="J8" s="112"/>
    </row>
    <row r="9" spans="2:29" ht="24" customHeight="1" x14ac:dyDescent="0.4">
      <c r="B9" s="93"/>
      <c r="C9" s="276"/>
      <c r="D9" s="115"/>
      <c r="E9" s="94"/>
      <c r="F9" s="267"/>
      <c r="G9" s="96"/>
      <c r="H9" s="268" t="str">
        <f t="shared" si="0"/>
        <v>←記号を選択してください</v>
      </c>
      <c r="I9" s="97"/>
      <c r="J9" s="112"/>
    </row>
    <row r="10" spans="2:29" ht="24" customHeight="1" x14ac:dyDescent="0.4">
      <c r="B10" s="93"/>
      <c r="C10" s="276"/>
      <c r="D10" s="115"/>
      <c r="E10" s="94"/>
      <c r="F10" s="267"/>
      <c r="G10" s="96"/>
      <c r="H10" s="268" t="str">
        <f t="shared" si="0"/>
        <v>←記号を選択してください</v>
      </c>
      <c r="I10" s="97"/>
      <c r="J10" s="112"/>
    </row>
    <row r="11" spans="2:29" ht="24" customHeight="1" x14ac:dyDescent="0.4">
      <c r="B11" s="93"/>
      <c r="C11" s="276"/>
      <c r="D11" s="115"/>
      <c r="E11" s="94"/>
      <c r="F11" s="267"/>
      <c r="G11" s="96"/>
      <c r="H11" s="268" t="str">
        <f t="shared" si="0"/>
        <v>←記号を選択してください</v>
      </c>
      <c r="I11" s="97"/>
      <c r="J11" s="112"/>
    </row>
    <row r="12" spans="2:29" ht="24" customHeight="1" x14ac:dyDescent="0.4">
      <c r="B12" s="93"/>
      <c r="C12" s="276"/>
      <c r="D12" s="115"/>
      <c r="E12" s="94"/>
      <c r="F12" s="267"/>
      <c r="G12" s="96"/>
      <c r="H12" s="268" t="str">
        <f t="shared" si="0"/>
        <v>←記号を選択してください</v>
      </c>
      <c r="I12" s="97"/>
      <c r="J12" s="112"/>
    </row>
    <row r="13" spans="2:29" ht="24" customHeight="1" x14ac:dyDescent="0.4">
      <c r="B13" s="93"/>
      <c r="C13" s="276"/>
      <c r="D13" s="115"/>
      <c r="E13" s="94"/>
      <c r="F13" s="267"/>
      <c r="G13" s="96"/>
      <c r="H13" s="268" t="str">
        <f t="shared" si="0"/>
        <v>←記号を選択してください</v>
      </c>
      <c r="I13" s="97"/>
      <c r="J13" s="112"/>
    </row>
    <row r="14" spans="2:29" ht="24" customHeight="1" x14ac:dyDescent="0.4">
      <c r="B14" s="93"/>
      <c r="C14" s="276"/>
      <c r="D14" s="115"/>
      <c r="E14" s="94"/>
      <c r="F14" s="267"/>
      <c r="G14" s="96"/>
      <c r="H14" s="268" t="str">
        <f t="shared" si="0"/>
        <v>←記号を選択してください</v>
      </c>
      <c r="I14" s="97"/>
      <c r="J14" s="112"/>
    </row>
    <row r="15" spans="2:29" ht="24" customHeight="1" x14ac:dyDescent="0.4">
      <c r="B15" s="93"/>
      <c r="C15" s="276"/>
      <c r="D15" s="115"/>
      <c r="E15" s="94"/>
      <c r="F15" s="267"/>
      <c r="G15" s="96"/>
      <c r="H15" s="268" t="str">
        <f t="shared" si="0"/>
        <v>←記号を選択してください</v>
      </c>
      <c r="I15" s="97"/>
      <c r="J15" s="112"/>
    </row>
    <row r="16" spans="2:29" ht="24" customHeight="1" x14ac:dyDescent="0.4">
      <c r="B16" s="93"/>
      <c r="C16" s="276"/>
      <c r="D16" s="115"/>
      <c r="E16" s="94"/>
      <c r="F16" s="267"/>
      <c r="G16" s="96"/>
      <c r="H16" s="268" t="str">
        <f t="shared" si="0"/>
        <v>←記号を選択してください</v>
      </c>
      <c r="I16" s="97"/>
      <c r="J16" s="112"/>
    </row>
    <row r="17" spans="2:10" ht="24" customHeight="1" x14ac:dyDescent="0.4">
      <c r="B17" s="93"/>
      <c r="C17" s="276"/>
      <c r="D17" s="115"/>
      <c r="E17" s="94"/>
      <c r="F17" s="267"/>
      <c r="G17" s="96"/>
      <c r="H17" s="268" t="str">
        <f t="shared" si="0"/>
        <v>←記号を選択してください</v>
      </c>
      <c r="I17" s="97"/>
      <c r="J17" s="112"/>
    </row>
    <row r="18" spans="2:10" ht="24" customHeight="1" x14ac:dyDescent="0.4">
      <c r="B18" s="93"/>
      <c r="C18" s="276"/>
      <c r="D18" s="115"/>
      <c r="E18" s="94"/>
      <c r="F18" s="267"/>
      <c r="G18" s="96"/>
      <c r="H18" s="268" t="str">
        <f t="shared" si="0"/>
        <v>←記号を選択してください</v>
      </c>
      <c r="I18" s="97"/>
      <c r="J18" s="112"/>
    </row>
    <row r="19" spans="2:10" ht="24" customHeight="1" thickBot="1" x14ac:dyDescent="0.45">
      <c r="B19" s="99"/>
      <c r="C19" s="277"/>
      <c r="D19" s="116"/>
      <c r="E19" s="100"/>
      <c r="F19" s="269"/>
      <c r="G19" s="101"/>
      <c r="H19" s="270" t="str">
        <f t="shared" si="0"/>
        <v>←記号を選択してください</v>
      </c>
      <c r="I19" s="102"/>
      <c r="J19" s="113"/>
    </row>
    <row r="20" spans="2:10" ht="12" customHeight="1" x14ac:dyDescent="0.4"/>
    <row r="21" spans="2:10" ht="12" customHeight="1" x14ac:dyDescent="0.4">
      <c r="B21" s="10" t="s">
        <v>593</v>
      </c>
      <c r="C21" s="5" t="s">
        <v>789</v>
      </c>
    </row>
    <row r="22" spans="2:10" ht="12" customHeight="1" x14ac:dyDescent="0.4">
      <c r="B22" s="10"/>
      <c r="C22" s="5" t="s">
        <v>594</v>
      </c>
    </row>
    <row r="23" spans="2:10" ht="12" customHeight="1" x14ac:dyDescent="0.4">
      <c r="B23" s="10" t="s">
        <v>595</v>
      </c>
      <c r="C23" s="237" t="s">
        <v>790</v>
      </c>
    </row>
    <row r="24" spans="2:10" ht="12" customHeight="1" x14ac:dyDescent="0.4">
      <c r="B24" s="10"/>
      <c r="C24" s="5" t="s">
        <v>671</v>
      </c>
      <c r="D24" s="238"/>
    </row>
    <row r="25" spans="2:10" ht="12" customHeight="1" x14ac:dyDescent="0.4">
      <c r="B25" s="10"/>
      <c r="C25" s="5" t="s">
        <v>868</v>
      </c>
      <c r="D25" s="238"/>
    </row>
    <row r="26" spans="2:10" ht="12" customHeight="1" x14ac:dyDescent="0.4">
      <c r="B26" s="10" t="s">
        <v>596</v>
      </c>
      <c r="C26" s="239" t="s">
        <v>791</v>
      </c>
    </row>
    <row r="27" spans="2:10" ht="12" customHeight="1" x14ac:dyDescent="0.4">
      <c r="B27" s="10"/>
      <c r="C27" s="35" t="s">
        <v>787</v>
      </c>
    </row>
    <row r="28" spans="2:10" ht="12" customHeight="1" x14ac:dyDescent="0.4">
      <c r="B28" s="10" t="s">
        <v>597</v>
      </c>
      <c r="C28" s="5" t="s">
        <v>788</v>
      </c>
    </row>
    <row r="29" spans="2:10" ht="12" customHeight="1" x14ac:dyDescent="0.4">
      <c r="B29" s="10"/>
      <c r="C29" s="5" t="s">
        <v>672</v>
      </c>
    </row>
    <row r="30" spans="2:10" ht="12" customHeight="1" x14ac:dyDescent="0.4">
      <c r="B30" s="10" t="s">
        <v>598</v>
      </c>
      <c r="C30" s="5" t="s">
        <v>673</v>
      </c>
    </row>
    <row r="31" spans="2:10" ht="12" customHeight="1" x14ac:dyDescent="0.4">
      <c r="B31" s="10" t="s">
        <v>599</v>
      </c>
      <c r="C31" s="219" t="s">
        <v>890</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87" t="s">
        <v>584</v>
      </c>
      <c r="BU97" s="288"/>
      <c r="BV97" s="187" t="s">
        <v>585</v>
      </c>
      <c r="BX97" s="187" t="s">
        <v>586</v>
      </c>
    </row>
    <row r="98" spans="72:77" ht="12" customHeight="1" x14ac:dyDescent="0.4">
      <c r="BT98" s="289" t="s">
        <v>577</v>
      </c>
      <c r="BU98" s="288"/>
      <c r="BV98" s="289" t="s">
        <v>580</v>
      </c>
      <c r="BX98" s="290" t="s">
        <v>591</v>
      </c>
      <c r="BY98" s="291" t="s">
        <v>589</v>
      </c>
    </row>
    <row r="99" spans="72:77" ht="12" customHeight="1" x14ac:dyDescent="0.4">
      <c r="BT99" s="292" t="s">
        <v>578</v>
      </c>
      <c r="BV99" s="293" t="s">
        <v>588</v>
      </c>
      <c r="BX99" s="294" t="s">
        <v>587</v>
      </c>
      <c r="BY99" s="203" t="s">
        <v>590</v>
      </c>
    </row>
    <row r="100" spans="72:77" ht="12" customHeight="1" thickBot="1" x14ac:dyDescent="0.45">
      <c r="BT100" s="292" t="s">
        <v>583</v>
      </c>
      <c r="BV100" s="295" t="s">
        <v>581</v>
      </c>
      <c r="BX100" s="296" t="s">
        <v>592</v>
      </c>
      <c r="BY100" s="297" t="s">
        <v>829</v>
      </c>
    </row>
    <row r="101" spans="72:77" ht="12" customHeight="1" thickBot="1" x14ac:dyDescent="0.45">
      <c r="BT101" s="295" t="s">
        <v>579</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hbKvDFLyQTrrdXQHS5CB6mBwZW2jeeSyFaAv4Oe5dfpze8Vp6AalOb3wJZsnZXlviMwHY8Qh4xXvyONeO5+FvQ==" saltValue="8nu/s6ifmERm/YhZ/jHbcg=="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7" priority="87">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438150</xdr:colOff>
                    <xdr:row>0</xdr:row>
                    <xdr:rowOff>114300</xdr:rowOff>
                  </from>
                  <to>
                    <xdr:col>3</xdr:col>
                    <xdr:colOff>1790700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7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64" width="2.25" style="5" customWidth="1"/>
    <col min="65" max="65" width="2.25" style="40" customWidth="1"/>
    <col min="6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110" t="s">
        <v>602</v>
      </c>
      <c r="C2" s="111" t="s">
        <v>792</v>
      </c>
      <c r="D2" s="87"/>
      <c r="E2" s="87"/>
      <c r="BB2" s="26" t="s">
        <v>755</v>
      </c>
    </row>
    <row r="3" spans="2:66" ht="12" customHeight="1" thickBot="1" x14ac:dyDescent="0.45">
      <c r="BB3" s="37" t="b">
        <v>0</v>
      </c>
    </row>
    <row r="4" spans="2:66" ht="15.6" customHeight="1" x14ac:dyDescent="0.4">
      <c r="B4" s="566" t="s">
        <v>852</v>
      </c>
      <c r="C4" s="569" t="s">
        <v>793</v>
      </c>
      <c r="D4" s="569" t="s">
        <v>573</v>
      </c>
      <c r="E4" s="578" t="s">
        <v>603</v>
      </c>
      <c r="F4" s="581" t="s">
        <v>604</v>
      </c>
      <c r="G4" s="582"/>
      <c r="H4" s="582"/>
      <c r="I4" s="582"/>
      <c r="J4" s="582"/>
      <c r="K4" s="581" t="s">
        <v>605</v>
      </c>
      <c r="L4" s="582"/>
      <c r="M4" s="581" t="s">
        <v>794</v>
      </c>
      <c r="N4" s="582"/>
      <c r="O4" s="585" t="s">
        <v>576</v>
      </c>
    </row>
    <row r="5" spans="2:66" ht="12.6" customHeight="1" x14ac:dyDescent="0.4">
      <c r="B5" s="567"/>
      <c r="C5" s="570"/>
      <c r="D5" s="570"/>
      <c r="E5" s="579"/>
      <c r="F5" s="583" t="s">
        <v>795</v>
      </c>
      <c r="G5" s="588" t="s">
        <v>796</v>
      </c>
      <c r="H5" s="589"/>
      <c r="I5" s="583" t="s">
        <v>797</v>
      </c>
      <c r="J5" s="592" t="s">
        <v>798</v>
      </c>
      <c r="K5" s="590" t="s">
        <v>799</v>
      </c>
      <c r="L5" s="583" t="s">
        <v>797</v>
      </c>
      <c r="M5" s="590" t="s">
        <v>799</v>
      </c>
      <c r="N5" s="583" t="s">
        <v>797</v>
      </c>
      <c r="O5" s="586"/>
      <c r="BM5" s="117"/>
      <c r="BN5" s="118"/>
    </row>
    <row r="6" spans="2:66" ht="21.75" customHeight="1" thickBot="1" x14ac:dyDescent="0.45">
      <c r="B6" s="568"/>
      <c r="C6" s="571"/>
      <c r="D6" s="571"/>
      <c r="E6" s="580"/>
      <c r="F6" s="584"/>
      <c r="G6" s="249" t="s">
        <v>800</v>
      </c>
      <c r="H6" s="249" t="s">
        <v>801</v>
      </c>
      <c r="I6" s="584"/>
      <c r="J6" s="593"/>
      <c r="K6" s="591"/>
      <c r="L6" s="584"/>
      <c r="M6" s="591"/>
      <c r="N6" s="584"/>
      <c r="O6" s="587"/>
      <c r="BM6" s="119"/>
      <c r="BN6" s="118"/>
    </row>
    <row r="7" spans="2:66" ht="24" customHeight="1" x14ac:dyDescent="0.4">
      <c r="B7" s="120"/>
      <c r="C7" s="389"/>
      <c r="D7" s="286"/>
      <c r="E7" s="121"/>
      <c r="F7" s="95"/>
      <c r="G7" s="122"/>
      <c r="H7" s="123"/>
      <c r="I7" s="95"/>
      <c r="J7" s="95"/>
      <c r="K7" s="95"/>
      <c r="L7" s="220" t="str">
        <f t="shared" ref="L7:L10" si="0">IFERROR(VLOOKUP(K7,$CF$102:$CG$104,2,FALSE),"")</f>
        <v/>
      </c>
      <c r="M7" s="95"/>
      <c r="N7" s="220" t="str">
        <f t="shared" ref="N7:N11" si="1">IFERROR(VLOOKUP(M7,$CF$102:$CG$104,2,FALSE),"")</f>
        <v/>
      </c>
      <c r="O7" s="98"/>
      <c r="BM7" s="119"/>
      <c r="BN7" s="118"/>
    </row>
    <row r="8" spans="2:66" ht="24" customHeight="1" x14ac:dyDescent="0.4">
      <c r="B8" s="124"/>
      <c r="C8" s="125"/>
      <c r="D8" s="286"/>
      <c r="E8" s="121"/>
      <c r="F8" s="126"/>
      <c r="G8" s="127"/>
      <c r="H8" s="128"/>
      <c r="I8" s="126"/>
      <c r="J8" s="126"/>
      <c r="K8" s="126"/>
      <c r="L8" s="220" t="str">
        <f t="shared" si="0"/>
        <v/>
      </c>
      <c r="M8" s="126"/>
      <c r="N8" s="220" t="str">
        <f t="shared" si="1"/>
        <v/>
      </c>
      <c r="O8" s="129"/>
      <c r="BM8" s="119"/>
      <c r="BN8" s="118"/>
    </row>
    <row r="9" spans="2:66" ht="24" customHeight="1" x14ac:dyDescent="0.4">
      <c r="B9" s="124"/>
      <c r="C9" s="125"/>
      <c r="D9" s="286"/>
      <c r="E9" s="121"/>
      <c r="F9" s="126"/>
      <c r="G9" s="127"/>
      <c r="H9" s="128"/>
      <c r="I9" s="126"/>
      <c r="J9" s="126"/>
      <c r="K9" s="126"/>
      <c r="L9" s="220" t="str">
        <f t="shared" si="0"/>
        <v/>
      </c>
      <c r="M9" s="126"/>
      <c r="N9" s="220" t="str">
        <f t="shared" si="1"/>
        <v/>
      </c>
      <c r="O9" s="129"/>
      <c r="BM9" s="119"/>
      <c r="BN9" s="118"/>
    </row>
    <row r="10" spans="2:66" ht="24" customHeight="1" x14ac:dyDescent="0.4">
      <c r="B10" s="124"/>
      <c r="C10" s="125"/>
      <c r="D10" s="286"/>
      <c r="E10" s="121"/>
      <c r="F10" s="126"/>
      <c r="G10" s="127"/>
      <c r="H10" s="128"/>
      <c r="I10" s="126"/>
      <c r="J10" s="126"/>
      <c r="K10" s="126"/>
      <c r="L10" s="220" t="str">
        <f t="shared" si="0"/>
        <v/>
      </c>
      <c r="M10" s="126"/>
      <c r="N10" s="220" t="str">
        <f t="shared" si="1"/>
        <v/>
      </c>
      <c r="O10" s="129"/>
      <c r="BM10" s="119"/>
      <c r="BN10" s="118"/>
    </row>
    <row r="11" spans="2:66" ht="24" customHeight="1" x14ac:dyDescent="0.4">
      <c r="B11" s="124"/>
      <c r="C11" s="125"/>
      <c r="D11" s="286"/>
      <c r="E11" s="121"/>
      <c r="F11" s="126"/>
      <c r="G11" s="127"/>
      <c r="H11" s="128"/>
      <c r="I11" s="126"/>
      <c r="J11" s="126"/>
      <c r="K11" s="126"/>
      <c r="L11" s="220" t="str">
        <f t="shared" ref="L11:L17" si="2">IFERROR(VLOOKUP(K11,$CF$102:$CG$104,2,FALSE),"")</f>
        <v/>
      </c>
      <c r="M11" s="126"/>
      <c r="N11" s="220" t="str">
        <f t="shared" si="1"/>
        <v/>
      </c>
      <c r="O11" s="129"/>
      <c r="BM11" s="119"/>
      <c r="BN11" s="118"/>
    </row>
    <row r="12" spans="2:66" ht="24" customHeight="1" x14ac:dyDescent="0.4">
      <c r="B12" s="124"/>
      <c r="C12" s="125"/>
      <c r="D12" s="286"/>
      <c r="E12" s="121"/>
      <c r="F12" s="126"/>
      <c r="G12" s="127"/>
      <c r="H12" s="128"/>
      <c r="I12" s="126"/>
      <c r="J12" s="126"/>
      <c r="K12" s="126"/>
      <c r="L12" s="220" t="str">
        <f t="shared" si="2"/>
        <v/>
      </c>
      <c r="M12" s="126"/>
      <c r="N12" s="220" t="str">
        <f t="shared" ref="N12:N17" si="3">IFERROR(VLOOKUP(M12,$CF$102:$CG$104,2,FALSE),"")</f>
        <v/>
      </c>
      <c r="O12" s="129"/>
      <c r="BM12" s="119"/>
      <c r="BN12" s="118"/>
    </row>
    <row r="13" spans="2:66" ht="24" customHeight="1" x14ac:dyDescent="0.4">
      <c r="B13" s="124"/>
      <c r="C13" s="125"/>
      <c r="D13" s="286"/>
      <c r="E13" s="121"/>
      <c r="F13" s="126"/>
      <c r="G13" s="127"/>
      <c r="H13" s="128"/>
      <c r="I13" s="126"/>
      <c r="J13" s="126"/>
      <c r="K13" s="126"/>
      <c r="L13" s="220" t="str">
        <f t="shared" si="2"/>
        <v/>
      </c>
      <c r="M13" s="126"/>
      <c r="N13" s="220" t="str">
        <f t="shared" si="3"/>
        <v/>
      </c>
      <c r="O13" s="129"/>
      <c r="BM13" s="119"/>
      <c r="BN13" s="118"/>
    </row>
    <row r="14" spans="2:66" ht="24" customHeight="1" x14ac:dyDescent="0.4">
      <c r="B14" s="124"/>
      <c r="C14" s="125"/>
      <c r="D14" s="286"/>
      <c r="E14" s="121"/>
      <c r="F14" s="126"/>
      <c r="G14" s="127"/>
      <c r="H14" s="128"/>
      <c r="I14" s="126"/>
      <c r="J14" s="126"/>
      <c r="K14" s="126"/>
      <c r="L14" s="220" t="str">
        <f t="shared" si="2"/>
        <v/>
      </c>
      <c r="M14" s="126"/>
      <c r="N14" s="220" t="str">
        <f t="shared" si="3"/>
        <v/>
      </c>
      <c r="O14" s="129"/>
      <c r="BM14" s="119"/>
      <c r="BN14" s="118"/>
    </row>
    <row r="15" spans="2:66" ht="24" customHeight="1" x14ac:dyDescent="0.4">
      <c r="B15" s="124"/>
      <c r="C15" s="125"/>
      <c r="D15" s="286"/>
      <c r="E15" s="121"/>
      <c r="F15" s="126"/>
      <c r="G15" s="127"/>
      <c r="H15" s="128"/>
      <c r="I15" s="126"/>
      <c r="J15" s="126"/>
      <c r="K15" s="126"/>
      <c r="L15" s="220" t="str">
        <f t="shared" si="2"/>
        <v/>
      </c>
      <c r="M15" s="126"/>
      <c r="N15" s="220" t="str">
        <f t="shared" si="3"/>
        <v/>
      </c>
      <c r="O15" s="129"/>
      <c r="BM15" s="119"/>
      <c r="BN15" s="118"/>
    </row>
    <row r="16" spans="2:66" ht="24" customHeight="1" x14ac:dyDescent="0.4">
      <c r="B16" s="124"/>
      <c r="C16" s="125"/>
      <c r="D16" s="286"/>
      <c r="E16" s="121"/>
      <c r="F16" s="126"/>
      <c r="G16" s="127"/>
      <c r="H16" s="128"/>
      <c r="I16" s="126"/>
      <c r="J16" s="126"/>
      <c r="K16" s="126"/>
      <c r="L16" s="220" t="str">
        <f t="shared" si="2"/>
        <v/>
      </c>
      <c r="M16" s="126"/>
      <c r="N16" s="220" t="str">
        <f t="shared" si="3"/>
        <v/>
      </c>
      <c r="O16" s="129"/>
      <c r="BM16" s="119"/>
      <c r="BN16" s="118"/>
    </row>
    <row r="17" spans="2:66" ht="24" customHeight="1" x14ac:dyDescent="0.4">
      <c r="B17" s="124"/>
      <c r="C17" s="125"/>
      <c r="D17" s="286"/>
      <c r="E17" s="121"/>
      <c r="F17" s="126"/>
      <c r="G17" s="127"/>
      <c r="H17" s="128"/>
      <c r="I17" s="126"/>
      <c r="J17" s="126"/>
      <c r="K17" s="126"/>
      <c r="L17" s="220" t="str">
        <f t="shared" si="2"/>
        <v/>
      </c>
      <c r="M17" s="126"/>
      <c r="N17" s="220" t="str">
        <f t="shared" si="3"/>
        <v/>
      </c>
      <c r="O17" s="129"/>
      <c r="BM17" s="119"/>
      <c r="BN17" s="118"/>
    </row>
    <row r="18" spans="2:66" ht="24" customHeight="1" x14ac:dyDescent="0.4">
      <c r="B18" s="124"/>
      <c r="C18" s="125"/>
      <c r="D18" s="286"/>
      <c r="E18" s="121"/>
      <c r="F18" s="126"/>
      <c r="G18" s="127"/>
      <c r="H18" s="128"/>
      <c r="I18" s="126"/>
      <c r="J18" s="126"/>
      <c r="K18" s="126"/>
      <c r="L18" s="220" t="str">
        <f t="shared" ref="L18:L21" si="4">IFERROR(VLOOKUP(K18,$CF$102:$CG$104,2,FALSE),"")</f>
        <v/>
      </c>
      <c r="M18" s="126"/>
      <c r="N18" s="220" t="str">
        <f t="shared" ref="N18:N21" si="5">IFERROR(VLOOKUP(M18,$CF$102:$CG$104,2,FALSE),"")</f>
        <v/>
      </c>
      <c r="O18" s="129"/>
      <c r="BM18" s="119"/>
      <c r="BN18" s="118"/>
    </row>
    <row r="19" spans="2:66" ht="24" customHeight="1" x14ac:dyDescent="0.4">
      <c r="B19" s="124"/>
      <c r="C19" s="125"/>
      <c r="D19" s="286"/>
      <c r="E19" s="121"/>
      <c r="F19" s="126"/>
      <c r="G19" s="127"/>
      <c r="H19" s="128"/>
      <c r="I19" s="126"/>
      <c r="J19" s="126"/>
      <c r="K19" s="126"/>
      <c r="L19" s="220" t="str">
        <f t="shared" si="4"/>
        <v/>
      </c>
      <c r="M19" s="126"/>
      <c r="N19" s="220" t="str">
        <f t="shared" si="5"/>
        <v/>
      </c>
      <c r="O19" s="129"/>
      <c r="BM19" s="119"/>
      <c r="BN19" s="118"/>
    </row>
    <row r="20" spans="2:66" ht="24" customHeight="1" x14ac:dyDescent="0.4">
      <c r="B20" s="124"/>
      <c r="C20" s="125"/>
      <c r="D20" s="286"/>
      <c r="E20" s="121"/>
      <c r="F20" s="126"/>
      <c r="G20" s="127"/>
      <c r="H20" s="128"/>
      <c r="I20" s="126"/>
      <c r="J20" s="126"/>
      <c r="K20" s="126"/>
      <c r="L20" s="220" t="str">
        <f t="shared" si="4"/>
        <v/>
      </c>
      <c r="M20" s="126"/>
      <c r="N20" s="220" t="str">
        <f t="shared" si="5"/>
        <v/>
      </c>
      <c r="O20" s="129"/>
      <c r="BM20" s="119"/>
      <c r="BN20" s="118"/>
    </row>
    <row r="21" spans="2:66" ht="24" customHeight="1" x14ac:dyDescent="0.4">
      <c r="B21" s="124"/>
      <c r="C21" s="125"/>
      <c r="D21" s="286"/>
      <c r="E21" s="121"/>
      <c r="F21" s="126"/>
      <c r="G21" s="127"/>
      <c r="H21" s="128"/>
      <c r="I21" s="126"/>
      <c r="J21" s="126"/>
      <c r="K21" s="126"/>
      <c r="L21" s="220" t="str">
        <f t="shared" si="4"/>
        <v/>
      </c>
      <c r="M21" s="126"/>
      <c r="N21" s="220" t="str">
        <f t="shared" si="5"/>
        <v/>
      </c>
      <c r="O21" s="129"/>
      <c r="BM21" s="119"/>
      <c r="BN21" s="118"/>
    </row>
    <row r="22" spans="2:66" ht="24" customHeight="1" x14ac:dyDescent="0.4">
      <c r="B22" s="124"/>
      <c r="C22" s="125"/>
      <c r="D22" s="286"/>
      <c r="E22" s="121"/>
      <c r="F22" s="126"/>
      <c r="G22" s="127"/>
      <c r="H22" s="128"/>
      <c r="I22" s="126"/>
      <c r="J22" s="126"/>
      <c r="K22" s="126"/>
      <c r="L22" s="220" t="str">
        <f>IFERROR(VLOOKUP(K22,$CF$102:$CG$104,2,FALSE),"")</f>
        <v/>
      </c>
      <c r="M22" s="126"/>
      <c r="N22" s="220" t="str">
        <f>IFERROR(VLOOKUP(M22,$CF$102:$CG$104,2,FALSE),"")</f>
        <v/>
      </c>
      <c r="O22" s="129"/>
      <c r="BM22" s="119"/>
      <c r="BN22" s="118"/>
    </row>
    <row r="23" spans="2:66" ht="24" customHeight="1" x14ac:dyDescent="0.4">
      <c r="B23" s="124"/>
      <c r="C23" s="125"/>
      <c r="D23" s="286"/>
      <c r="E23" s="121"/>
      <c r="F23" s="126"/>
      <c r="G23" s="127"/>
      <c r="H23" s="128"/>
      <c r="I23" s="126"/>
      <c r="J23" s="126"/>
      <c r="K23" s="126"/>
      <c r="L23" s="220" t="str">
        <f>IFERROR(VLOOKUP(K23,$CF$102:$CG$104,2,FALSE),"")</f>
        <v/>
      </c>
      <c r="M23" s="126"/>
      <c r="N23" s="220" t="str">
        <f>IFERROR(VLOOKUP(M23,$CF$102:$CG$104,2,FALSE),"")</f>
        <v/>
      </c>
      <c r="O23" s="129"/>
      <c r="BM23" s="119"/>
      <c r="BN23" s="118"/>
    </row>
    <row r="24" spans="2:66" ht="24" customHeight="1" x14ac:dyDescent="0.4">
      <c r="B24" s="124"/>
      <c r="C24" s="125"/>
      <c r="D24" s="286"/>
      <c r="E24" s="121"/>
      <c r="F24" s="126"/>
      <c r="G24" s="127"/>
      <c r="H24" s="128"/>
      <c r="I24" s="126"/>
      <c r="J24" s="126"/>
      <c r="K24" s="126"/>
      <c r="L24" s="220" t="str">
        <f>IFERROR(VLOOKUP(K24,$CF$102:$CG$104,2,FALSE),"")</f>
        <v/>
      </c>
      <c r="M24" s="126"/>
      <c r="N24" s="220" t="str">
        <f>IFERROR(VLOOKUP(M24,$CF$102:$CG$104,2,FALSE),"")</f>
        <v/>
      </c>
      <c r="O24" s="129"/>
      <c r="BM24" s="119"/>
      <c r="BN24" s="118"/>
    </row>
    <row r="25" spans="2:66" ht="24" customHeight="1" x14ac:dyDescent="0.4">
      <c r="B25" s="124"/>
      <c r="C25" s="125"/>
      <c r="D25" s="286"/>
      <c r="E25" s="121"/>
      <c r="F25" s="126"/>
      <c r="G25" s="127"/>
      <c r="H25" s="128"/>
      <c r="I25" s="126"/>
      <c r="J25" s="126"/>
      <c r="K25" s="126"/>
      <c r="L25" s="220" t="str">
        <f>IFERROR(VLOOKUP(K25,$CF$102:$CG$104,2,FALSE),"")</f>
        <v/>
      </c>
      <c r="M25" s="126"/>
      <c r="N25" s="220" t="str">
        <f>IFERROR(VLOOKUP(M25,$CF$102:$CG$104,2,FALSE),"")</f>
        <v/>
      </c>
      <c r="O25" s="129"/>
      <c r="BM25" s="119"/>
      <c r="BN25" s="118"/>
    </row>
    <row r="26" spans="2:66" ht="24" customHeight="1" thickBot="1" x14ac:dyDescent="0.45">
      <c r="B26" s="130"/>
      <c r="C26" s="131"/>
      <c r="D26" s="287"/>
      <c r="E26" s="132"/>
      <c r="F26" s="133"/>
      <c r="G26" s="134"/>
      <c r="H26" s="135"/>
      <c r="I26" s="133"/>
      <c r="J26" s="133"/>
      <c r="K26" s="133"/>
      <c r="L26" s="221" t="str">
        <f>IFERROR(VLOOKUP(K26,$CF$102:$CG$104,2,FALSE),"")</f>
        <v/>
      </c>
      <c r="M26" s="133"/>
      <c r="N26" s="221" t="str">
        <f>IFERROR(VLOOKUP(M26,$CF$102:$CG$104,2,FALSE),"")</f>
        <v/>
      </c>
      <c r="O26" s="136"/>
      <c r="BM26" s="119"/>
      <c r="BN26" s="118"/>
    </row>
    <row r="27" spans="2:66" ht="12" customHeight="1" x14ac:dyDescent="0.4">
      <c r="I27" s="137"/>
      <c r="J27" s="137"/>
      <c r="K27" s="137"/>
      <c r="L27" s="137"/>
      <c r="M27" s="137"/>
      <c r="N27" s="39"/>
      <c r="O27" s="39"/>
      <c r="BM27" s="119"/>
      <c r="BN27" s="118"/>
    </row>
    <row r="28" spans="2:66" ht="12" customHeight="1" x14ac:dyDescent="0.4">
      <c r="B28" s="10" t="s">
        <v>670</v>
      </c>
      <c r="C28" s="5" t="s">
        <v>658</v>
      </c>
      <c r="I28" s="137"/>
      <c r="J28" s="137"/>
      <c r="K28" s="137"/>
      <c r="L28" s="137"/>
      <c r="M28" s="137"/>
      <c r="N28" s="39"/>
      <c r="O28" s="39"/>
      <c r="BM28" s="119"/>
      <c r="BN28" s="118"/>
    </row>
    <row r="29" spans="2:66" ht="12" customHeight="1" x14ac:dyDescent="0.4">
      <c r="B29" s="10"/>
      <c r="C29" s="5" t="s">
        <v>806</v>
      </c>
      <c r="I29" s="137"/>
      <c r="J29" s="137"/>
      <c r="K29" s="137"/>
      <c r="L29" s="137"/>
      <c r="M29" s="137"/>
      <c r="N29" s="39"/>
      <c r="O29" s="39"/>
      <c r="BM29" s="119"/>
      <c r="BN29" s="118"/>
    </row>
    <row r="30" spans="2:66" ht="12" customHeight="1" x14ac:dyDescent="0.4">
      <c r="B30" s="10" t="s">
        <v>669</v>
      </c>
      <c r="C30" s="5" t="s">
        <v>807</v>
      </c>
      <c r="I30" s="137"/>
      <c r="J30" s="137"/>
      <c r="K30" s="137"/>
      <c r="L30" s="137"/>
      <c r="M30" s="137"/>
      <c r="N30" s="39"/>
      <c r="O30" s="39"/>
      <c r="BM30" s="119"/>
      <c r="BN30" s="118"/>
    </row>
    <row r="31" spans="2:66" ht="12" customHeight="1" x14ac:dyDescent="0.4">
      <c r="B31" s="10"/>
      <c r="C31" s="5" t="s">
        <v>837</v>
      </c>
      <c r="I31" s="137"/>
      <c r="J31" s="137"/>
      <c r="K31" s="137"/>
      <c r="L31" s="137"/>
      <c r="M31" s="137"/>
      <c r="N31" s="39"/>
      <c r="O31" s="39"/>
      <c r="BM31" s="119"/>
      <c r="BN31" s="118"/>
    </row>
    <row r="32" spans="2:66" ht="12" customHeight="1" x14ac:dyDescent="0.4">
      <c r="B32" s="10" t="s">
        <v>668</v>
      </c>
      <c r="C32" s="5" t="s">
        <v>808</v>
      </c>
      <c r="I32" s="137"/>
      <c r="J32" s="137"/>
      <c r="K32" s="137"/>
      <c r="L32" s="137"/>
      <c r="M32" s="137"/>
      <c r="N32" s="39"/>
      <c r="O32" s="39"/>
      <c r="BM32" s="119"/>
      <c r="BN32" s="118"/>
    </row>
    <row r="33" spans="2:66" ht="12" customHeight="1" x14ac:dyDescent="0.4">
      <c r="B33" s="10"/>
      <c r="C33" s="5" t="s">
        <v>809</v>
      </c>
      <c r="I33" s="137"/>
      <c r="J33" s="137"/>
      <c r="K33" s="137"/>
      <c r="L33" s="137"/>
      <c r="M33" s="137"/>
      <c r="N33" s="39"/>
      <c r="O33" s="39"/>
      <c r="BM33" s="119"/>
      <c r="BN33" s="118"/>
    </row>
    <row r="34" spans="2:66" ht="12" customHeight="1" x14ac:dyDescent="0.4">
      <c r="B34" s="10"/>
      <c r="C34" s="5" t="s">
        <v>810</v>
      </c>
      <c r="I34" s="137"/>
      <c r="J34" s="137"/>
      <c r="K34" s="137"/>
      <c r="L34" s="137"/>
      <c r="M34" s="137"/>
      <c r="N34" s="39"/>
      <c r="O34" s="39"/>
      <c r="BM34" s="119"/>
      <c r="BN34" s="118"/>
    </row>
    <row r="35" spans="2:66" ht="12" customHeight="1" x14ac:dyDescent="0.4">
      <c r="B35" s="10" t="s">
        <v>667</v>
      </c>
      <c r="C35" s="5" t="s">
        <v>811</v>
      </c>
      <c r="I35" s="137"/>
      <c r="J35" s="137"/>
      <c r="K35" s="137"/>
      <c r="L35" s="137"/>
      <c r="M35" s="137"/>
      <c r="N35" s="39"/>
      <c r="O35" s="39"/>
      <c r="BM35" s="119"/>
      <c r="BN35" s="118"/>
    </row>
    <row r="36" spans="2:66" ht="12" customHeight="1" x14ac:dyDescent="0.4">
      <c r="B36" s="10"/>
      <c r="C36" s="5" t="s">
        <v>812</v>
      </c>
      <c r="I36" s="36"/>
      <c r="J36" s="36"/>
      <c r="K36" s="36"/>
      <c r="L36" s="36"/>
      <c r="M36" s="36"/>
      <c r="N36" s="36"/>
      <c r="O36" s="36"/>
      <c r="BM36" s="138"/>
      <c r="BN36" s="118"/>
    </row>
    <row r="37" spans="2:66" ht="12" customHeight="1" x14ac:dyDescent="0.4">
      <c r="B37" s="10" t="s">
        <v>666</v>
      </c>
      <c r="C37" s="5" t="s">
        <v>813</v>
      </c>
      <c r="I37" s="36"/>
      <c r="J37" s="36"/>
      <c r="K37" s="36"/>
      <c r="L37" s="36"/>
      <c r="M37" s="36"/>
      <c r="N37" s="36"/>
      <c r="O37" s="36"/>
      <c r="BM37" s="139"/>
      <c r="BN37" s="118"/>
    </row>
    <row r="38" spans="2:66" ht="12" customHeight="1" x14ac:dyDescent="0.4">
      <c r="B38" s="10"/>
      <c r="C38" s="5" t="s">
        <v>814</v>
      </c>
      <c r="I38" s="36"/>
      <c r="J38" s="36"/>
      <c r="K38" s="36"/>
      <c r="L38" s="36"/>
      <c r="M38" s="36"/>
      <c r="N38" s="36"/>
      <c r="O38" s="36"/>
      <c r="BM38" s="139"/>
      <c r="BN38" s="118"/>
    </row>
    <row r="39" spans="2:66" ht="12" customHeight="1" x14ac:dyDescent="0.4">
      <c r="B39" s="10"/>
      <c r="C39" s="5" t="s">
        <v>815</v>
      </c>
      <c r="I39" s="36"/>
      <c r="J39" s="36"/>
      <c r="K39" s="36"/>
      <c r="L39" s="36"/>
      <c r="M39" s="36"/>
      <c r="N39" s="36"/>
      <c r="O39" s="36"/>
      <c r="BM39" s="139"/>
      <c r="BN39" s="118"/>
    </row>
    <row r="40" spans="2:66" ht="12" customHeight="1" x14ac:dyDescent="0.4">
      <c r="B40" s="10" t="s">
        <v>599</v>
      </c>
      <c r="C40" s="219" t="s">
        <v>757</v>
      </c>
      <c r="I40" s="36"/>
      <c r="J40" s="36"/>
      <c r="K40" s="36"/>
      <c r="L40" s="36"/>
      <c r="M40" s="36"/>
      <c r="N40" s="36"/>
      <c r="O40" s="36"/>
      <c r="BM40" s="139"/>
      <c r="BN40" s="118"/>
    </row>
    <row r="41" spans="2:66" ht="12" customHeight="1" x14ac:dyDescent="0.4">
      <c r="I41" s="36"/>
      <c r="J41" s="36"/>
      <c r="K41" s="36"/>
      <c r="L41" s="36"/>
      <c r="M41" s="36"/>
      <c r="N41" s="36"/>
      <c r="O41" s="36"/>
      <c r="BM41" s="139"/>
      <c r="BN41" s="118"/>
    </row>
    <row r="42" spans="2:66" ht="12" customHeight="1" x14ac:dyDescent="0.4">
      <c r="I42" s="36"/>
      <c r="J42" s="36"/>
      <c r="K42" s="36"/>
      <c r="L42" s="36"/>
      <c r="M42" s="36"/>
      <c r="N42" s="36"/>
      <c r="O42" s="36"/>
      <c r="BM42" s="139"/>
      <c r="BN42" s="118"/>
    </row>
    <row r="43" spans="2:66" ht="12" customHeight="1" x14ac:dyDescent="0.4">
      <c r="I43" s="36"/>
      <c r="J43" s="36"/>
      <c r="K43" s="36"/>
      <c r="L43" s="36"/>
      <c r="M43" s="36"/>
      <c r="N43" s="36"/>
      <c r="O43" s="36"/>
      <c r="BM43" s="139"/>
      <c r="BN43" s="118"/>
    </row>
    <row r="44" spans="2:66" ht="12" customHeight="1" x14ac:dyDescent="0.4">
      <c r="I44" s="36"/>
      <c r="J44" s="36"/>
      <c r="K44" s="36"/>
      <c r="L44" s="36"/>
      <c r="M44" s="36"/>
      <c r="N44" s="36"/>
      <c r="O44" s="36"/>
      <c r="BM44" s="139"/>
      <c r="BN44" s="118"/>
    </row>
    <row r="45" spans="2:66" ht="12" customHeight="1" x14ac:dyDescent="0.4">
      <c r="B45" s="36"/>
      <c r="C45" s="36"/>
      <c r="D45" s="36"/>
      <c r="G45" s="36"/>
      <c r="H45" s="36"/>
      <c r="I45" s="36"/>
      <c r="J45" s="36"/>
      <c r="K45" s="36"/>
      <c r="L45" s="36"/>
      <c r="M45" s="36"/>
      <c r="N45" s="36"/>
      <c r="O45" s="36"/>
      <c r="BM45" s="139"/>
      <c r="BN45" s="118"/>
    </row>
    <row r="46" spans="2:66" ht="12" customHeight="1" x14ac:dyDescent="0.4">
      <c r="B46" s="140"/>
      <c r="C46" s="36"/>
      <c r="D46" s="36"/>
      <c r="E46" s="36"/>
      <c r="F46" s="36"/>
      <c r="G46" s="36"/>
      <c r="H46" s="36"/>
      <c r="I46" s="36"/>
      <c r="J46" s="36"/>
      <c r="K46" s="36"/>
      <c r="L46" s="36"/>
      <c r="M46" s="36"/>
      <c r="N46" s="36"/>
      <c r="O46" s="36"/>
      <c r="BM46" s="139"/>
      <c r="BN46" s="118"/>
    </row>
    <row r="47" spans="2:66" ht="12" customHeight="1" x14ac:dyDescent="0.4">
      <c r="B47" s="140"/>
      <c r="C47" s="36"/>
      <c r="D47" s="36"/>
      <c r="E47" s="36"/>
      <c r="F47" s="36"/>
      <c r="G47" s="36"/>
      <c r="H47" s="36"/>
      <c r="I47" s="36"/>
      <c r="J47" s="36"/>
      <c r="K47" s="36"/>
      <c r="L47" s="36"/>
      <c r="M47" s="36"/>
      <c r="N47" s="36"/>
      <c r="O47" s="36"/>
      <c r="BM47" s="139"/>
      <c r="BN47" s="118"/>
    </row>
    <row r="48" spans="2:66" ht="12" customHeight="1" x14ac:dyDescent="0.4">
      <c r="BM48" s="139"/>
      <c r="BN48" s="118"/>
    </row>
    <row r="49" spans="65:66" ht="12" customHeight="1" x14ac:dyDescent="0.4">
      <c r="BM49" s="139"/>
      <c r="BN49" s="118"/>
    </row>
    <row r="50" spans="65:66" ht="12" customHeight="1" x14ac:dyDescent="0.4">
      <c r="BM50" s="139"/>
      <c r="BN50" s="118"/>
    </row>
    <row r="51" spans="65:66" ht="12" customHeight="1" x14ac:dyDescent="0.4">
      <c r="BM51" s="139"/>
      <c r="BN51" s="118"/>
    </row>
    <row r="52" spans="65:66" ht="12" customHeight="1" x14ac:dyDescent="0.4">
      <c r="BM52" s="139"/>
      <c r="BN52" s="118"/>
    </row>
    <row r="53" spans="65:66" ht="12" customHeight="1" x14ac:dyDescent="0.4">
      <c r="BM53" s="139"/>
      <c r="BN53" s="118"/>
    </row>
    <row r="54" spans="65:66" ht="12" customHeight="1" x14ac:dyDescent="0.4">
      <c r="BM54" s="139"/>
      <c r="BN54" s="118"/>
    </row>
    <row r="55" spans="65:66" ht="12" customHeight="1" x14ac:dyDescent="0.4">
      <c r="BM55" s="139"/>
      <c r="BN55" s="118"/>
    </row>
    <row r="56" spans="65:66" ht="12" customHeight="1" x14ac:dyDescent="0.4">
      <c r="BM56" s="139"/>
      <c r="BN56" s="118"/>
    </row>
    <row r="57" spans="65:66" ht="12" customHeight="1" x14ac:dyDescent="0.4">
      <c r="BM57" s="139"/>
      <c r="BN57" s="118"/>
    </row>
    <row r="58" spans="65:66" ht="12" customHeight="1" x14ac:dyDescent="0.4">
      <c r="BM58" s="139"/>
      <c r="BN58" s="118"/>
    </row>
    <row r="59" spans="65:66" ht="12" customHeight="1" x14ac:dyDescent="0.4">
      <c r="BM59" s="139"/>
      <c r="BN59" s="118"/>
    </row>
    <row r="60" spans="65:66" ht="12" customHeight="1" x14ac:dyDescent="0.4">
      <c r="BM60" s="139"/>
      <c r="BN60" s="118"/>
    </row>
    <row r="61" spans="65:66" ht="12" customHeight="1" x14ac:dyDescent="0.4">
      <c r="BM61" s="139"/>
      <c r="BN61" s="118"/>
    </row>
    <row r="62" spans="65:66" ht="12" customHeight="1" x14ac:dyDescent="0.4">
      <c r="BM62" s="139"/>
      <c r="BN62" s="118"/>
    </row>
    <row r="63" spans="65:66" ht="12" customHeight="1" x14ac:dyDescent="0.4">
      <c r="BM63" s="139"/>
      <c r="BN63" s="118"/>
    </row>
    <row r="64" spans="65:66" ht="12" customHeight="1" x14ac:dyDescent="0.4">
      <c r="BM64" s="139"/>
      <c r="BN64" s="118"/>
    </row>
    <row r="65" spans="65:66" ht="12" customHeight="1" x14ac:dyDescent="0.4">
      <c r="BM65" s="139"/>
      <c r="BN65" s="118"/>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658</v>
      </c>
      <c r="BZ101" s="5" t="s">
        <v>816</v>
      </c>
    </row>
    <row r="102" spans="77:85" ht="12" customHeight="1" x14ac:dyDescent="0.4">
      <c r="BY102" s="31" t="s">
        <v>606</v>
      </c>
      <c r="BZ102" s="31">
        <v>1</v>
      </c>
      <c r="CB102" s="31" t="s">
        <v>663</v>
      </c>
      <c r="CD102" s="31" t="s">
        <v>659</v>
      </c>
      <c r="CF102" s="103" t="s">
        <v>802</v>
      </c>
      <c r="CG102" s="104" t="s">
        <v>659</v>
      </c>
    </row>
    <row r="103" spans="77:85" ht="12" customHeight="1" x14ac:dyDescent="0.4">
      <c r="BY103" s="105" t="s">
        <v>607</v>
      </c>
      <c r="BZ103" s="105">
        <v>0</v>
      </c>
      <c r="CB103" s="105" t="s">
        <v>664</v>
      </c>
      <c r="CD103" s="105" t="s">
        <v>660</v>
      </c>
      <c r="CF103" s="106" t="s">
        <v>803</v>
      </c>
      <c r="CG103" s="107" t="s">
        <v>660</v>
      </c>
    </row>
    <row r="104" spans="77:85" ht="12" customHeight="1" thickBot="1" x14ac:dyDescent="0.45">
      <c r="BY104" s="105" t="s">
        <v>608</v>
      </c>
      <c r="BZ104" s="105">
        <v>0</v>
      </c>
      <c r="CB104" s="105" t="s">
        <v>665</v>
      </c>
      <c r="CD104" s="105" t="s">
        <v>661</v>
      </c>
      <c r="CF104" s="108" t="s">
        <v>804</v>
      </c>
      <c r="CG104" s="109" t="s">
        <v>661</v>
      </c>
    </row>
    <row r="105" spans="77:85" ht="12" customHeight="1" thickBot="1" x14ac:dyDescent="0.45">
      <c r="BY105" s="105" t="s">
        <v>609</v>
      </c>
      <c r="BZ105" s="105">
        <v>0</v>
      </c>
      <c r="CB105" s="32" t="s">
        <v>805</v>
      </c>
      <c r="CD105" s="32" t="s">
        <v>662</v>
      </c>
    </row>
    <row r="106" spans="77:85" ht="12" customHeight="1" x14ac:dyDescent="0.4">
      <c r="BY106" s="105" t="s">
        <v>610</v>
      </c>
      <c r="BZ106" s="105">
        <v>0</v>
      </c>
    </row>
    <row r="107" spans="77:85" ht="12" customHeight="1" thickBot="1" x14ac:dyDescent="0.45">
      <c r="BY107" s="105" t="s">
        <v>611</v>
      </c>
      <c r="BZ107" s="105">
        <v>0</v>
      </c>
    </row>
    <row r="108" spans="77:85" ht="12" customHeight="1" x14ac:dyDescent="0.4">
      <c r="BY108" s="105" t="s">
        <v>612</v>
      </c>
      <c r="BZ108" s="105">
        <v>0</v>
      </c>
      <c r="CB108" s="31" t="s">
        <v>817</v>
      </c>
    </row>
    <row r="109" spans="77:85" ht="12" customHeight="1" x14ac:dyDescent="0.4">
      <c r="BY109" s="105" t="s">
        <v>613</v>
      </c>
      <c r="BZ109" s="105">
        <v>0</v>
      </c>
      <c r="CB109" s="105" t="s">
        <v>818</v>
      </c>
    </row>
    <row r="110" spans="77:85" ht="12" customHeight="1" x14ac:dyDescent="0.4">
      <c r="BY110" s="105" t="s">
        <v>614</v>
      </c>
      <c r="BZ110" s="105">
        <v>0</v>
      </c>
      <c r="CB110" s="105" t="s">
        <v>819</v>
      </c>
    </row>
    <row r="111" spans="77:85" ht="12" customHeight="1" thickBot="1" x14ac:dyDescent="0.45">
      <c r="BY111" s="105" t="s">
        <v>615</v>
      </c>
      <c r="BZ111" s="105">
        <v>0</v>
      </c>
      <c r="CB111" s="32" t="s">
        <v>805</v>
      </c>
    </row>
    <row r="112" spans="77:85" ht="12" customHeight="1" x14ac:dyDescent="0.4">
      <c r="BY112" s="105" t="s">
        <v>616</v>
      </c>
      <c r="BZ112" s="105">
        <v>0</v>
      </c>
    </row>
    <row r="113" spans="77:78" ht="12" customHeight="1" x14ac:dyDescent="0.4">
      <c r="BY113" s="105" t="s">
        <v>617</v>
      </c>
      <c r="BZ113" s="105">
        <v>0</v>
      </c>
    </row>
    <row r="114" spans="77:78" ht="12" customHeight="1" x14ac:dyDescent="0.4">
      <c r="BY114" s="105" t="s">
        <v>618</v>
      </c>
      <c r="BZ114" s="105">
        <v>0</v>
      </c>
    </row>
    <row r="115" spans="77:78" ht="12" customHeight="1" x14ac:dyDescent="0.4">
      <c r="BY115" s="105" t="s">
        <v>619</v>
      </c>
      <c r="BZ115" s="105">
        <v>0</v>
      </c>
    </row>
    <row r="116" spans="77:78" ht="12" customHeight="1" x14ac:dyDescent="0.4">
      <c r="BY116" s="105" t="s">
        <v>620</v>
      </c>
      <c r="BZ116" s="105">
        <v>0</v>
      </c>
    </row>
    <row r="117" spans="77:78" ht="12" customHeight="1" x14ac:dyDescent="0.4">
      <c r="BY117" s="105" t="s">
        <v>621</v>
      </c>
      <c r="BZ117" s="105">
        <v>0</v>
      </c>
    </row>
    <row r="118" spans="77:78" ht="12" customHeight="1" x14ac:dyDescent="0.4">
      <c r="BY118" s="105" t="s">
        <v>622</v>
      </c>
      <c r="BZ118" s="105">
        <v>0</v>
      </c>
    </row>
    <row r="119" spans="77:78" ht="12" customHeight="1" x14ac:dyDescent="0.4">
      <c r="BY119" s="105" t="s">
        <v>623</v>
      </c>
      <c r="BZ119" s="105">
        <v>0</v>
      </c>
    </row>
    <row r="120" spans="77:78" ht="12" customHeight="1" x14ac:dyDescent="0.4">
      <c r="BY120" s="105" t="s">
        <v>624</v>
      </c>
      <c r="BZ120" s="105">
        <v>0</v>
      </c>
    </row>
    <row r="121" spans="77:78" ht="12" customHeight="1" x14ac:dyDescent="0.4">
      <c r="BY121" s="105" t="s">
        <v>625</v>
      </c>
      <c r="BZ121" s="105">
        <v>0</v>
      </c>
    </row>
    <row r="122" spans="77:78" ht="12" customHeight="1" x14ac:dyDescent="0.4">
      <c r="BY122" s="105" t="s">
        <v>626</v>
      </c>
      <c r="BZ122" s="105">
        <v>0</v>
      </c>
    </row>
    <row r="123" spans="77:78" ht="12" customHeight="1" x14ac:dyDescent="0.4">
      <c r="BY123" s="105" t="s">
        <v>627</v>
      </c>
      <c r="BZ123" s="105">
        <v>0</v>
      </c>
    </row>
    <row r="124" spans="77:78" ht="12" customHeight="1" x14ac:dyDescent="0.4">
      <c r="BY124" s="105" t="s">
        <v>628</v>
      </c>
      <c r="BZ124" s="105">
        <v>0</v>
      </c>
    </row>
    <row r="125" spans="77:78" ht="12" customHeight="1" x14ac:dyDescent="0.4">
      <c r="BY125" s="105" t="s">
        <v>629</v>
      </c>
      <c r="BZ125" s="105">
        <v>0</v>
      </c>
    </row>
    <row r="126" spans="77:78" ht="12" customHeight="1" x14ac:dyDescent="0.4">
      <c r="BY126" s="105" t="s">
        <v>630</v>
      </c>
      <c r="BZ126" s="105">
        <v>0</v>
      </c>
    </row>
    <row r="127" spans="77:78" ht="12" customHeight="1" x14ac:dyDescent="0.4">
      <c r="BY127" s="105" t="s">
        <v>631</v>
      </c>
      <c r="BZ127" s="105">
        <v>0</v>
      </c>
    </row>
    <row r="128" spans="77:78" ht="12" customHeight="1" x14ac:dyDescent="0.4">
      <c r="BY128" s="105" t="s">
        <v>632</v>
      </c>
      <c r="BZ128" s="105">
        <v>0</v>
      </c>
    </row>
    <row r="129" spans="77:78" ht="12" customHeight="1" x14ac:dyDescent="0.4">
      <c r="BY129" s="105" t="s">
        <v>633</v>
      </c>
      <c r="BZ129" s="105">
        <v>0</v>
      </c>
    </row>
    <row r="130" spans="77:78" ht="12" customHeight="1" x14ac:dyDescent="0.4">
      <c r="BY130" s="105" t="s">
        <v>634</v>
      </c>
      <c r="BZ130" s="105">
        <v>1</v>
      </c>
    </row>
    <row r="131" spans="77:78" ht="12" customHeight="1" x14ac:dyDescent="0.4">
      <c r="BY131" s="105" t="s">
        <v>635</v>
      </c>
      <c r="BZ131" s="105">
        <v>1</v>
      </c>
    </row>
    <row r="132" spans="77:78" ht="12" customHeight="1" x14ac:dyDescent="0.4">
      <c r="BY132" s="105" t="s">
        <v>636</v>
      </c>
      <c r="BZ132" s="105">
        <v>1</v>
      </c>
    </row>
    <row r="133" spans="77:78" ht="12" customHeight="1" x14ac:dyDescent="0.4">
      <c r="BY133" s="105" t="s">
        <v>637</v>
      </c>
      <c r="BZ133" s="105">
        <v>1</v>
      </c>
    </row>
    <row r="134" spans="77:78" ht="12" customHeight="1" x14ac:dyDescent="0.4">
      <c r="BY134" s="105" t="s">
        <v>638</v>
      </c>
      <c r="BZ134" s="105">
        <v>1</v>
      </c>
    </row>
    <row r="135" spans="77:78" ht="12" customHeight="1" x14ac:dyDescent="0.4">
      <c r="BY135" s="105" t="s">
        <v>639</v>
      </c>
      <c r="BZ135" s="105">
        <v>1</v>
      </c>
    </row>
    <row r="136" spans="77:78" ht="12" customHeight="1" x14ac:dyDescent="0.4">
      <c r="BY136" s="105" t="s">
        <v>640</v>
      </c>
      <c r="BZ136" s="105">
        <v>1</v>
      </c>
    </row>
    <row r="137" spans="77:78" ht="12" customHeight="1" x14ac:dyDescent="0.4">
      <c r="BY137" s="105" t="s">
        <v>641</v>
      </c>
      <c r="BZ137" s="105">
        <v>1</v>
      </c>
    </row>
    <row r="138" spans="77:78" ht="12" customHeight="1" x14ac:dyDescent="0.4">
      <c r="BY138" s="105" t="s">
        <v>642</v>
      </c>
      <c r="BZ138" s="105">
        <v>1</v>
      </c>
    </row>
    <row r="139" spans="77:78" ht="12" customHeight="1" x14ac:dyDescent="0.4">
      <c r="BY139" s="105" t="s">
        <v>643</v>
      </c>
      <c r="BZ139" s="105">
        <v>1</v>
      </c>
    </row>
    <row r="140" spans="77:78" ht="12" customHeight="1" x14ac:dyDescent="0.4">
      <c r="BY140" s="105" t="s">
        <v>644</v>
      </c>
      <c r="BZ140" s="105">
        <v>1</v>
      </c>
    </row>
    <row r="141" spans="77:78" ht="12" customHeight="1" x14ac:dyDescent="0.4">
      <c r="BY141" s="105" t="s">
        <v>645</v>
      </c>
      <c r="BZ141" s="105">
        <v>1</v>
      </c>
    </row>
    <row r="142" spans="77:78" ht="12" customHeight="1" x14ac:dyDescent="0.4">
      <c r="BY142" s="105" t="s">
        <v>646</v>
      </c>
      <c r="BZ142" s="105">
        <v>1</v>
      </c>
    </row>
    <row r="143" spans="77:78" ht="12" customHeight="1" x14ac:dyDescent="0.4">
      <c r="BY143" s="105" t="s">
        <v>647</v>
      </c>
      <c r="BZ143" s="105">
        <v>1</v>
      </c>
    </row>
    <row r="144" spans="77:78" ht="12" customHeight="1" x14ac:dyDescent="0.4">
      <c r="BY144" s="105" t="s">
        <v>648</v>
      </c>
      <c r="BZ144" s="105">
        <v>1</v>
      </c>
    </row>
    <row r="145" spans="77:78" ht="12" customHeight="1" x14ac:dyDescent="0.4">
      <c r="BY145" s="105" t="s">
        <v>649</v>
      </c>
      <c r="BZ145" s="105">
        <v>1</v>
      </c>
    </row>
    <row r="146" spans="77:78" ht="12" customHeight="1" x14ac:dyDescent="0.4">
      <c r="BY146" s="105" t="s">
        <v>650</v>
      </c>
      <c r="BZ146" s="105">
        <v>1</v>
      </c>
    </row>
    <row r="147" spans="77:78" ht="12" customHeight="1" x14ac:dyDescent="0.4">
      <c r="BY147" s="105" t="s">
        <v>651</v>
      </c>
      <c r="BZ147" s="105">
        <v>1</v>
      </c>
    </row>
    <row r="148" spans="77:78" ht="12" customHeight="1" x14ac:dyDescent="0.4">
      <c r="BY148" s="105" t="s">
        <v>723</v>
      </c>
      <c r="BZ148" s="105">
        <v>1</v>
      </c>
    </row>
    <row r="149" spans="77:78" ht="12" customHeight="1" x14ac:dyDescent="0.4">
      <c r="BY149" s="105" t="s">
        <v>724</v>
      </c>
      <c r="BZ149" s="105">
        <v>1</v>
      </c>
    </row>
    <row r="150" spans="77:78" ht="12" customHeight="1" x14ac:dyDescent="0.4">
      <c r="BY150" s="105" t="s">
        <v>725</v>
      </c>
      <c r="BZ150" s="105">
        <v>1</v>
      </c>
    </row>
    <row r="151" spans="77:78" ht="12" customHeight="1" x14ac:dyDescent="0.4">
      <c r="BY151" s="105" t="s">
        <v>726</v>
      </c>
      <c r="BZ151" s="105">
        <v>1</v>
      </c>
    </row>
    <row r="152" spans="77:78" ht="12" customHeight="1" x14ac:dyDescent="0.4">
      <c r="BY152" s="105" t="s">
        <v>652</v>
      </c>
      <c r="BZ152" s="105">
        <v>1</v>
      </c>
    </row>
    <row r="153" spans="77:78" ht="12" customHeight="1" x14ac:dyDescent="0.4">
      <c r="BY153" s="105" t="s">
        <v>653</v>
      </c>
      <c r="BZ153" s="105">
        <v>1</v>
      </c>
    </row>
    <row r="154" spans="77:78" ht="12" customHeight="1" x14ac:dyDescent="0.4">
      <c r="BY154" s="105" t="s">
        <v>694</v>
      </c>
      <c r="BZ154" s="105">
        <v>1</v>
      </c>
    </row>
    <row r="155" spans="77:78" ht="12" customHeight="1" x14ac:dyDescent="0.4">
      <c r="BY155" s="105" t="s">
        <v>695</v>
      </c>
      <c r="BZ155" s="105">
        <v>1</v>
      </c>
    </row>
    <row r="156" spans="77:78" ht="12" customHeight="1" x14ac:dyDescent="0.4">
      <c r="BY156" s="105" t="s">
        <v>696</v>
      </c>
      <c r="BZ156" s="105">
        <v>1</v>
      </c>
    </row>
    <row r="157" spans="77:78" ht="12" customHeight="1" x14ac:dyDescent="0.4">
      <c r="BY157" s="105" t="s">
        <v>697</v>
      </c>
      <c r="BZ157" s="105">
        <v>1</v>
      </c>
    </row>
    <row r="158" spans="77:78" ht="12" customHeight="1" x14ac:dyDescent="0.4">
      <c r="BY158" s="105" t="s">
        <v>698</v>
      </c>
      <c r="BZ158" s="105">
        <v>1</v>
      </c>
    </row>
    <row r="159" spans="77:78" ht="12" customHeight="1" x14ac:dyDescent="0.4">
      <c r="BY159" s="105" t="s">
        <v>699</v>
      </c>
      <c r="BZ159" s="105">
        <v>1</v>
      </c>
    </row>
    <row r="160" spans="77:78" ht="12" customHeight="1" x14ac:dyDescent="0.4">
      <c r="BY160" s="105" t="s">
        <v>700</v>
      </c>
      <c r="BZ160" s="105">
        <v>1</v>
      </c>
    </row>
    <row r="161" spans="77:78" ht="12" customHeight="1" x14ac:dyDescent="0.4">
      <c r="BY161" s="105" t="s">
        <v>701</v>
      </c>
      <c r="BZ161" s="105">
        <v>1</v>
      </c>
    </row>
    <row r="162" spans="77:78" ht="12" customHeight="1" x14ac:dyDescent="0.4">
      <c r="BY162" s="105" t="s">
        <v>820</v>
      </c>
      <c r="BZ162" s="105">
        <v>1</v>
      </c>
    </row>
    <row r="163" spans="77:78" ht="12" customHeight="1" x14ac:dyDescent="0.4">
      <c r="BY163" s="105" t="s">
        <v>877</v>
      </c>
      <c r="BZ163" s="105">
        <v>1</v>
      </c>
    </row>
    <row r="164" spans="77:78" ht="12" customHeight="1" x14ac:dyDescent="0.4">
      <c r="BY164" s="105" t="s">
        <v>878</v>
      </c>
      <c r="BZ164" s="105">
        <v>1</v>
      </c>
    </row>
    <row r="165" spans="77:78" ht="12" customHeight="1" x14ac:dyDescent="0.4">
      <c r="BY165" s="105" t="s">
        <v>654</v>
      </c>
      <c r="BZ165" s="105">
        <v>1</v>
      </c>
    </row>
    <row r="166" spans="77:78" ht="12" customHeight="1" x14ac:dyDescent="0.4">
      <c r="BY166" s="105" t="s">
        <v>655</v>
      </c>
      <c r="BZ166" s="105">
        <v>1</v>
      </c>
    </row>
    <row r="167" spans="77:78" ht="12" customHeight="1" x14ac:dyDescent="0.4">
      <c r="BY167" s="105" t="s">
        <v>656</v>
      </c>
      <c r="BZ167" s="107">
        <v>1</v>
      </c>
    </row>
    <row r="168" spans="77:78" ht="12" customHeight="1" thickBot="1" x14ac:dyDescent="0.45">
      <c r="BY168" s="32" t="s">
        <v>748</v>
      </c>
      <c r="BZ168" s="109">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16" priority="16">
      <formula>COUNTIF($F7,"*A*")</formula>
    </cfRule>
  </conditionalFormatting>
  <conditionalFormatting sqref="I7:I12 I22:I26 I17">
    <cfRule type="expression" dxfId="15" priority="15">
      <formula>OR(COUNTIF($F7,"*A*"),COUNTIF($F7,"*他*"))</formula>
    </cfRule>
  </conditionalFormatting>
  <conditionalFormatting sqref="B7:O26">
    <cfRule type="expression" dxfId="14" priority="14">
      <formula>$BB$3=TRUE</formula>
    </cfRule>
  </conditionalFormatting>
  <conditionalFormatting sqref="G18:H21">
    <cfRule type="expression" dxfId="13" priority="10">
      <formula>COUNTIF($F18,"*A*")</formula>
    </cfRule>
  </conditionalFormatting>
  <conditionalFormatting sqref="I18:I21">
    <cfRule type="expression" dxfId="12" priority="9">
      <formula>OR(COUNTIF($F18,"*A*"),COUNTIF($F18,"*他*"))</formula>
    </cfRule>
  </conditionalFormatting>
  <conditionalFormatting sqref="G13:H16">
    <cfRule type="expression" dxfId="11" priority="7">
      <formula>COUNTIF($F13,"*A*")</formula>
    </cfRule>
  </conditionalFormatting>
  <conditionalFormatting sqref="I13:I16">
    <cfRule type="expression" dxfId="10" priority="6">
      <formula>OR(COUNTIF($F13,"*A*"),COUNTIF($F13,"*他*"))</formula>
    </cfRule>
  </conditionalFormatting>
  <conditionalFormatting sqref="K7:K26">
    <cfRule type="expression" dxfId="9" priority="4">
      <formula>VLOOKUP(E7,$BY$102:$BZ$168,2,0)=1</formula>
    </cfRule>
  </conditionalFormatting>
  <conditionalFormatting sqref="L7:L26">
    <cfRule type="expression" dxfId="8" priority="3">
      <formula>VLOOKUP(E7,$BY$102:$BZ$168,2,0)=1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&amp;L&amp;6sf03h9</oddFooter>
  </headerFooter>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857250</xdr:colOff>
                    <xdr:row>0</xdr:row>
                    <xdr:rowOff>95250</xdr:rowOff>
                  </from>
                  <to>
                    <xdr:col>4</xdr:col>
                    <xdr:colOff>1095375</xdr:colOff>
                    <xdr:row>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heetViews>
  <sheetFormatPr defaultColWidth="8.75" defaultRowHeight="12" x14ac:dyDescent="0.4"/>
  <cols>
    <col min="1" max="1" width="2.375" style="192" customWidth="1"/>
    <col min="2" max="2" width="6.25" style="5" customWidth="1"/>
    <col min="3" max="3" width="12.5" style="5" customWidth="1"/>
    <col min="4" max="4" width="26.25" style="5" customWidth="1"/>
    <col min="5" max="5" width="16.25" style="5" customWidth="1"/>
    <col min="6" max="6" width="14.125" style="36" customWidth="1"/>
    <col min="7" max="7" width="7.25" style="36" customWidth="1"/>
    <col min="8" max="8" width="14.125" style="36" customWidth="1"/>
    <col min="9" max="9" width="7.25" style="36" customWidth="1"/>
    <col min="10" max="10" width="14.125" style="36" customWidth="1"/>
    <col min="11" max="11" width="7.25" style="36" customWidth="1"/>
    <col min="12" max="12" width="15.625" style="36" customWidth="1"/>
    <col min="13" max="13" width="44.5" style="36" customWidth="1"/>
    <col min="14" max="14" width="2.75" style="187" customWidth="1"/>
    <col min="15" max="15" width="2.25" style="187" customWidth="1"/>
    <col min="16" max="16" width="4.125" style="187" customWidth="1"/>
    <col min="17" max="17" width="4.25" style="187" customWidth="1"/>
    <col min="18" max="18" width="7" style="187" customWidth="1"/>
    <col min="19" max="19" width="6.75" style="187" customWidth="1"/>
    <col min="20" max="51" width="2.25" style="187" customWidth="1"/>
    <col min="52" max="52" width="9.25" style="187" hidden="1" customWidth="1"/>
    <col min="53" max="66" width="2.25" style="187" customWidth="1"/>
    <col min="67" max="67" width="2.25" style="193" customWidth="1"/>
    <col min="68" max="68" width="2.25" style="194" customWidth="1"/>
    <col min="69" max="77" width="2.25" style="187" customWidth="1"/>
    <col min="78" max="78" width="8.75" style="187"/>
    <col min="79" max="80" width="8.75" style="195"/>
    <col min="81" max="81" width="6.125" style="195" customWidth="1"/>
    <col min="82" max="82" width="8.75" style="195"/>
    <col min="83" max="83" width="8.25" style="195" customWidth="1"/>
    <col min="84" max="84" width="9.75" style="195" customWidth="1"/>
    <col min="85" max="85" width="6.5" style="195" customWidth="1"/>
    <col min="86" max="93" width="8.75" style="195"/>
    <col min="94" max="94" width="26.25" style="195" customWidth="1"/>
    <col min="95" max="100" width="8.75" style="195"/>
    <col min="101" max="16384" width="8.75" style="187"/>
  </cols>
  <sheetData>
    <row r="1" spans="1:68" ht="12" customHeight="1" thickBot="1" x14ac:dyDescent="0.45"/>
    <row r="2" spans="1:68" ht="19.899999999999999" customHeight="1" thickBot="1" x14ac:dyDescent="0.45">
      <c r="B2" s="343" t="s">
        <v>882</v>
      </c>
      <c r="C2" s="74" t="s">
        <v>857</v>
      </c>
      <c r="F2" s="357" t="str">
        <f>'4. 排出源リスト'!F2</f>
        <v>令和5年度</v>
      </c>
      <c r="AZ2" s="187" t="s">
        <v>755</v>
      </c>
    </row>
    <row r="3" spans="1:68" ht="12" customHeight="1" thickBot="1" x14ac:dyDescent="0.45">
      <c r="AZ3" s="29" t="b">
        <v>0</v>
      </c>
    </row>
    <row r="4" spans="1:68" ht="15" customHeight="1" x14ac:dyDescent="0.4">
      <c r="B4" s="566" t="s">
        <v>852</v>
      </c>
      <c r="C4" s="569" t="s">
        <v>751</v>
      </c>
      <c r="D4" s="578" t="s">
        <v>603</v>
      </c>
      <c r="E4" s="606" t="s">
        <v>913</v>
      </c>
      <c r="F4" s="602" t="s">
        <v>914</v>
      </c>
      <c r="G4" s="594"/>
      <c r="H4" s="602" t="s">
        <v>605</v>
      </c>
      <c r="I4" s="604"/>
      <c r="J4" s="594" t="s">
        <v>676</v>
      </c>
      <c r="K4" s="594"/>
      <c r="L4" s="596" t="s">
        <v>821</v>
      </c>
      <c r="M4" s="611" t="s">
        <v>709</v>
      </c>
    </row>
    <row r="5" spans="1:68" ht="18" customHeight="1" x14ac:dyDescent="0.4">
      <c r="B5" s="567"/>
      <c r="C5" s="570"/>
      <c r="D5" s="579"/>
      <c r="E5" s="607"/>
      <c r="F5" s="603"/>
      <c r="G5" s="595"/>
      <c r="H5" s="603"/>
      <c r="I5" s="605"/>
      <c r="J5" s="595"/>
      <c r="K5" s="595"/>
      <c r="L5" s="597"/>
      <c r="M5" s="612"/>
      <c r="Q5" s="187" t="s">
        <v>843</v>
      </c>
      <c r="BO5" s="196"/>
      <c r="BP5" s="197"/>
    </row>
    <row r="6" spans="1:68" ht="21.6" customHeight="1" thickBot="1" x14ac:dyDescent="0.45">
      <c r="A6" s="207"/>
      <c r="B6" s="568"/>
      <c r="C6" s="571"/>
      <c r="D6" s="580"/>
      <c r="E6" s="608"/>
      <c r="F6" s="209" t="s">
        <v>674</v>
      </c>
      <c r="G6" s="210" t="s">
        <v>675</v>
      </c>
      <c r="H6" s="211" t="s">
        <v>708</v>
      </c>
      <c r="I6" s="212" t="s">
        <v>681</v>
      </c>
      <c r="J6" s="213" t="s">
        <v>708</v>
      </c>
      <c r="K6" s="214" t="s">
        <v>681</v>
      </c>
      <c r="L6" s="598"/>
      <c r="M6" s="613"/>
      <c r="Q6" s="279" t="s">
        <v>822</v>
      </c>
      <c r="R6" s="280" t="s">
        <v>22</v>
      </c>
      <c r="S6" s="279"/>
      <c r="BO6" s="198"/>
      <c r="BP6" s="197"/>
    </row>
    <row r="7" spans="1:68" ht="24.6" customHeight="1" x14ac:dyDescent="0.4">
      <c r="A7" s="207" t="e">
        <f>VLOOKUP(D7,非表示_活動量と単位!$D$8:$E$75,2,FALSE)</f>
        <v>#N/A</v>
      </c>
      <c r="B7" s="250"/>
      <c r="C7" s="389"/>
      <c r="D7" s="390"/>
      <c r="E7" s="353"/>
      <c r="F7" s="358" t="str">
        <f>IF(E7="","",INT(E7))</f>
        <v/>
      </c>
      <c r="G7" s="243" t="str">
        <f t="shared" ref="G7:G21" si="0">IF($D7="","",VLOOKUP($D7,活動の種別と単位,4,FALSE))</f>
        <v/>
      </c>
      <c r="H7" s="256" t="str">
        <f t="shared" ref="H7:H21" si="1">IF($D7="","",IFERROR(IF(VLOOKUP($C7,モニタリングポイント,9,FALSE)="デフォルト値",VLOOKUP($D7,デフォルト値,4,FALSE),""),""))</f>
        <v/>
      </c>
      <c r="I7" s="243" t="str">
        <f t="shared" ref="I7:I21" si="2">IF($D7="","",VLOOKUP($D7,活動の種別と単位,5,FALSE))</f>
        <v/>
      </c>
      <c r="J7" s="298" t="str">
        <f t="shared" ref="J7:J21" si="3">IF($D7="","",IFERROR(IF(VLOOKUP($C7,モニタリングポイント,11,FALSE)="デフォルト値",VLOOKUP($D7,デフォルト値,5,FALSE),""),""))</f>
        <v/>
      </c>
      <c r="K7" s="243" t="str">
        <f t="shared" ref="K7:K21" si="4">IF($D7="","",VLOOKUP($D7,活動の種別と単位,6,FALSE))</f>
        <v/>
      </c>
      <c r="L7" s="362" t="str">
        <f t="shared" ref="L7:L21" si="5">IF($D7="","",IF($A7=0,F7*H7*J7,F7*J7))</f>
        <v/>
      </c>
      <c r="M7" s="326"/>
      <c r="Q7" s="282">
        <v>1</v>
      </c>
      <c r="R7" s="283">
        <f>SUMIF($B$7:$B$31,Q7,$L$7:$L$31)+SUMIF($B$49:$B$103,Q7,$L$49:$L$103)</f>
        <v>0</v>
      </c>
      <c r="S7" s="279"/>
      <c r="BO7" s="198"/>
      <c r="BP7" s="197"/>
    </row>
    <row r="8" spans="1:68" ht="24.6" customHeight="1" x14ac:dyDescent="0.4">
      <c r="A8" s="207" t="e">
        <f>VLOOKUP(D8,非表示_活動量と単位!$D$8:$E$75,2,FALSE)</f>
        <v>#N/A</v>
      </c>
      <c r="B8" s="252"/>
      <c r="C8" s="253"/>
      <c r="D8" s="391"/>
      <c r="E8" s="354"/>
      <c r="F8" s="359" t="str">
        <f>IF(E8="","",INT(E8))</f>
        <v/>
      </c>
      <c r="G8" s="245" t="str">
        <f t="shared" si="0"/>
        <v/>
      </c>
      <c r="H8" s="257" t="str">
        <f>IF($D8="","",IFERROR(IF(VLOOKUP($C8,モニタリングポイント,9,FALSE)="デフォルト値",VLOOKUP($D8,デフォルト値,4,FALSE),""),""))</f>
        <v/>
      </c>
      <c r="I8" s="245" t="str">
        <f t="shared" si="2"/>
        <v/>
      </c>
      <c r="J8" s="299" t="str">
        <f t="shared" si="3"/>
        <v/>
      </c>
      <c r="K8" s="245" t="str">
        <f t="shared" si="4"/>
        <v/>
      </c>
      <c r="L8" s="363" t="str">
        <f t="shared" si="5"/>
        <v/>
      </c>
      <c r="M8" s="327"/>
      <c r="Q8" s="284">
        <v>2</v>
      </c>
      <c r="R8" s="283">
        <f t="shared" ref="R8:R10" si="6">SUMIF($B$7:$B$31,Q8,$L$7:$L$31)+SUMIF($B$49:$B$103,Q8,$L$49:$L$103)</f>
        <v>0</v>
      </c>
      <c r="S8" s="279"/>
      <c r="BO8" s="198"/>
      <c r="BP8" s="197"/>
    </row>
    <row r="9" spans="1:68" ht="24.6" customHeight="1" x14ac:dyDescent="0.4">
      <c r="A9" s="207" t="e">
        <f>VLOOKUP(D9,非表示_活動量と単位!$D$8:$E$75,2,FALSE)</f>
        <v>#N/A</v>
      </c>
      <c r="B9" s="252"/>
      <c r="C9" s="253"/>
      <c r="D9" s="391"/>
      <c r="E9" s="354"/>
      <c r="F9" s="359" t="str">
        <f t="shared" ref="F9:F31" si="7">IF(E9="","",INT(E9))</f>
        <v/>
      </c>
      <c r="G9" s="245" t="str">
        <f t="shared" si="0"/>
        <v/>
      </c>
      <c r="H9" s="257" t="str">
        <f t="shared" si="1"/>
        <v/>
      </c>
      <c r="I9" s="245" t="str">
        <f t="shared" si="2"/>
        <v/>
      </c>
      <c r="J9" s="299" t="str">
        <f t="shared" si="3"/>
        <v/>
      </c>
      <c r="K9" s="245" t="str">
        <f t="shared" si="4"/>
        <v/>
      </c>
      <c r="L9" s="363" t="str">
        <f t="shared" si="5"/>
        <v/>
      </c>
      <c r="M9" s="327"/>
      <c r="Q9" s="282">
        <v>3</v>
      </c>
      <c r="R9" s="283">
        <f t="shared" si="6"/>
        <v>0</v>
      </c>
      <c r="S9" s="279"/>
      <c r="BO9" s="198"/>
      <c r="BP9" s="197"/>
    </row>
    <row r="10" spans="1:68" ht="24.6" customHeight="1" x14ac:dyDescent="0.4">
      <c r="A10" s="207" t="e">
        <f>VLOOKUP(D10,非表示_活動量と単位!$D$8:$E$75,2,FALSE)</f>
        <v>#N/A</v>
      </c>
      <c r="B10" s="252"/>
      <c r="C10" s="253"/>
      <c r="D10" s="391"/>
      <c r="E10" s="354"/>
      <c r="F10" s="359" t="str">
        <f t="shared" si="7"/>
        <v/>
      </c>
      <c r="G10" s="245" t="str">
        <f t="shared" si="0"/>
        <v/>
      </c>
      <c r="H10" s="257" t="str">
        <f t="shared" si="1"/>
        <v/>
      </c>
      <c r="I10" s="245" t="str">
        <f t="shared" si="2"/>
        <v/>
      </c>
      <c r="J10" s="299" t="str">
        <f t="shared" si="3"/>
        <v/>
      </c>
      <c r="K10" s="245" t="str">
        <f t="shared" si="4"/>
        <v/>
      </c>
      <c r="L10" s="363" t="str">
        <f t="shared" si="5"/>
        <v/>
      </c>
      <c r="M10" s="327"/>
      <c r="Q10" s="284">
        <v>4</v>
      </c>
      <c r="R10" s="283">
        <f t="shared" si="6"/>
        <v>0</v>
      </c>
      <c r="S10" s="279"/>
      <c r="BO10" s="198"/>
      <c r="BP10" s="197"/>
    </row>
    <row r="11" spans="1:68" ht="24.6" customHeight="1" x14ac:dyDescent="0.4">
      <c r="A11" s="207" t="e">
        <f>VLOOKUP(D11,非表示_活動量と単位!$D$8:$E$75,2,FALSE)</f>
        <v>#N/A</v>
      </c>
      <c r="B11" s="252"/>
      <c r="C11" s="253"/>
      <c r="D11" s="391"/>
      <c r="E11" s="354"/>
      <c r="F11" s="359" t="str">
        <f t="shared" si="7"/>
        <v/>
      </c>
      <c r="G11" s="245" t="str">
        <f t="shared" si="0"/>
        <v/>
      </c>
      <c r="H11" s="257" t="str">
        <f t="shared" si="1"/>
        <v/>
      </c>
      <c r="I11" s="245" t="str">
        <f t="shared" si="2"/>
        <v/>
      </c>
      <c r="J11" s="299" t="str">
        <f t="shared" si="3"/>
        <v/>
      </c>
      <c r="K11" s="245" t="str">
        <f t="shared" si="4"/>
        <v/>
      </c>
      <c r="L11" s="363" t="str">
        <f t="shared" si="5"/>
        <v/>
      </c>
      <c r="M11" s="327"/>
      <c r="Q11" s="282">
        <v>5</v>
      </c>
      <c r="R11" s="283">
        <f>SUMIF($B$7:$B$31,Q11,$L$7:$L$31)+SUMIF($B$49:$B$103,Q11,$L$49:$L$103)</f>
        <v>0</v>
      </c>
      <c r="S11" s="279"/>
      <c r="BO11" s="198"/>
      <c r="BP11" s="197"/>
    </row>
    <row r="12" spans="1:68" ht="24.6" customHeight="1" x14ac:dyDescent="0.4">
      <c r="A12" s="207" t="e">
        <f>VLOOKUP(D12,非表示_活動量と単位!$D$8:$E$75,2,FALSE)</f>
        <v>#N/A</v>
      </c>
      <c r="B12" s="252"/>
      <c r="C12" s="253"/>
      <c r="D12" s="391"/>
      <c r="E12" s="354"/>
      <c r="F12" s="359" t="str">
        <f t="shared" si="7"/>
        <v/>
      </c>
      <c r="G12" s="245" t="str">
        <f t="shared" si="0"/>
        <v/>
      </c>
      <c r="H12" s="257" t="str">
        <f t="shared" si="1"/>
        <v/>
      </c>
      <c r="I12" s="245" t="str">
        <f t="shared" si="2"/>
        <v/>
      </c>
      <c r="J12" s="299" t="str">
        <f t="shared" si="3"/>
        <v/>
      </c>
      <c r="K12" s="245" t="str">
        <f t="shared" si="4"/>
        <v/>
      </c>
      <c r="L12" s="363" t="str">
        <f t="shared" si="5"/>
        <v/>
      </c>
      <c r="M12" s="327"/>
      <c r="Q12" s="278"/>
      <c r="R12" s="278">
        <f>INT(SUM(R7:R11))</f>
        <v>0</v>
      </c>
      <c r="S12" s="279" t="b">
        <f>EXACT(R12,L32)</f>
        <v>1</v>
      </c>
      <c r="BO12" s="198"/>
      <c r="BP12" s="197"/>
    </row>
    <row r="13" spans="1:68" ht="24.6" customHeight="1" x14ac:dyDescent="0.4">
      <c r="A13" s="207" t="e">
        <f>VLOOKUP(D13,非表示_活動量と単位!$D$8:$E$75,2,FALSE)</f>
        <v>#N/A</v>
      </c>
      <c r="B13" s="252"/>
      <c r="C13" s="253"/>
      <c r="D13" s="391"/>
      <c r="E13" s="354"/>
      <c r="F13" s="359" t="str">
        <f t="shared" si="7"/>
        <v/>
      </c>
      <c r="G13" s="245" t="str">
        <f t="shared" si="0"/>
        <v/>
      </c>
      <c r="H13" s="257" t="str">
        <f t="shared" si="1"/>
        <v/>
      </c>
      <c r="I13" s="245" t="str">
        <f t="shared" si="2"/>
        <v/>
      </c>
      <c r="J13" s="299" t="str">
        <f t="shared" si="3"/>
        <v/>
      </c>
      <c r="K13" s="245" t="str">
        <f t="shared" si="4"/>
        <v/>
      </c>
      <c r="L13" s="363" t="str">
        <f t="shared" si="5"/>
        <v/>
      </c>
      <c r="M13" s="327"/>
      <c r="Q13" s="285"/>
      <c r="R13" s="305"/>
      <c r="S13" s="279"/>
      <c r="BO13" s="198"/>
      <c r="BP13" s="197"/>
    </row>
    <row r="14" spans="1:68" ht="24.6" customHeight="1" x14ac:dyDescent="0.4">
      <c r="A14" s="207" t="e">
        <f>VLOOKUP(D14,非表示_活動量と単位!$D$8:$E$75,2,FALSE)</f>
        <v>#N/A</v>
      </c>
      <c r="B14" s="252"/>
      <c r="C14" s="253"/>
      <c r="D14" s="391"/>
      <c r="E14" s="354"/>
      <c r="F14" s="359" t="str">
        <f t="shared" si="7"/>
        <v/>
      </c>
      <c r="G14" s="245" t="str">
        <f t="shared" si="0"/>
        <v/>
      </c>
      <c r="H14" s="257" t="str">
        <f t="shared" si="1"/>
        <v/>
      </c>
      <c r="I14" s="245" t="str">
        <f t="shared" si="2"/>
        <v/>
      </c>
      <c r="J14" s="299" t="str">
        <f t="shared" si="3"/>
        <v/>
      </c>
      <c r="K14" s="245" t="str">
        <f t="shared" si="4"/>
        <v/>
      </c>
      <c r="L14" s="363" t="str">
        <f t="shared" si="5"/>
        <v/>
      </c>
      <c r="M14" s="327"/>
      <c r="Q14" s="278"/>
      <c r="BO14" s="198"/>
      <c r="BP14" s="197"/>
    </row>
    <row r="15" spans="1:68" ht="24.6" customHeight="1" x14ac:dyDescent="0.4">
      <c r="A15" s="207" t="e">
        <f>VLOOKUP(D15,非表示_活動量と単位!$D$8:$E$75,2,FALSE)</f>
        <v>#N/A</v>
      </c>
      <c r="B15" s="252"/>
      <c r="C15" s="253"/>
      <c r="D15" s="391"/>
      <c r="E15" s="354"/>
      <c r="F15" s="359" t="str">
        <f t="shared" si="7"/>
        <v/>
      </c>
      <c r="G15" s="245" t="str">
        <f t="shared" si="0"/>
        <v/>
      </c>
      <c r="H15" s="257" t="str">
        <f t="shared" si="1"/>
        <v/>
      </c>
      <c r="I15" s="245" t="str">
        <f t="shared" si="2"/>
        <v/>
      </c>
      <c r="J15" s="299" t="str">
        <f t="shared" si="3"/>
        <v/>
      </c>
      <c r="K15" s="245" t="str">
        <f t="shared" si="4"/>
        <v/>
      </c>
      <c r="L15" s="363" t="str">
        <f t="shared" si="5"/>
        <v/>
      </c>
      <c r="M15" s="327"/>
      <c r="Q15" s="285"/>
      <c r="R15" s="305"/>
      <c r="S15" s="279"/>
      <c r="BO15" s="198"/>
      <c r="BP15" s="197"/>
    </row>
    <row r="16" spans="1:68" ht="24.6" customHeight="1" x14ac:dyDescent="0.4">
      <c r="A16" s="207" t="e">
        <f>VLOOKUP(D16,非表示_活動量と単位!$D$8:$E$75,2,FALSE)</f>
        <v>#N/A</v>
      </c>
      <c r="B16" s="252"/>
      <c r="C16" s="253"/>
      <c r="D16" s="391"/>
      <c r="E16" s="354"/>
      <c r="F16" s="359" t="str">
        <f t="shared" si="7"/>
        <v/>
      </c>
      <c r="G16" s="245" t="str">
        <f t="shared" si="0"/>
        <v/>
      </c>
      <c r="H16" s="257" t="str">
        <f t="shared" si="1"/>
        <v/>
      </c>
      <c r="I16" s="245" t="str">
        <f t="shared" si="2"/>
        <v/>
      </c>
      <c r="J16" s="299" t="str">
        <f t="shared" si="3"/>
        <v/>
      </c>
      <c r="K16" s="245" t="str">
        <f t="shared" si="4"/>
        <v/>
      </c>
      <c r="L16" s="363" t="str">
        <f t="shared" si="5"/>
        <v/>
      </c>
      <c r="M16" s="327"/>
      <c r="Q16" s="278"/>
      <c r="R16" s="305"/>
      <c r="S16" s="279"/>
      <c r="BO16" s="198"/>
      <c r="BP16" s="197"/>
    </row>
    <row r="17" spans="1:68" ht="24.6" customHeight="1" x14ac:dyDescent="0.4">
      <c r="A17" s="207" t="e">
        <f>VLOOKUP(D17,非表示_活動量と単位!$D$8:$E$75,2,FALSE)</f>
        <v>#N/A</v>
      </c>
      <c r="B17" s="252"/>
      <c r="C17" s="253"/>
      <c r="D17" s="391"/>
      <c r="E17" s="354"/>
      <c r="F17" s="359" t="str">
        <f t="shared" si="7"/>
        <v/>
      </c>
      <c r="G17" s="245" t="str">
        <f t="shared" si="0"/>
        <v/>
      </c>
      <c r="H17" s="257" t="str">
        <f t="shared" si="1"/>
        <v/>
      </c>
      <c r="I17" s="245" t="str">
        <f t="shared" si="2"/>
        <v/>
      </c>
      <c r="J17" s="299" t="str">
        <f t="shared" si="3"/>
        <v/>
      </c>
      <c r="K17" s="245" t="str">
        <f t="shared" si="4"/>
        <v/>
      </c>
      <c r="L17" s="363" t="str">
        <f t="shared" si="5"/>
        <v/>
      </c>
      <c r="M17" s="327"/>
      <c r="Q17" s="285"/>
      <c r="R17" s="305"/>
      <c r="S17" s="279"/>
      <c r="BO17" s="198"/>
      <c r="BP17" s="197"/>
    </row>
    <row r="18" spans="1:68" ht="24.6" customHeight="1" x14ac:dyDescent="0.4">
      <c r="A18" s="207" t="e">
        <f>VLOOKUP(D18,非表示_活動量と単位!$D$8:$E$75,2,FALSE)</f>
        <v>#N/A</v>
      </c>
      <c r="B18" s="252"/>
      <c r="C18" s="253"/>
      <c r="D18" s="391"/>
      <c r="E18" s="354"/>
      <c r="F18" s="359" t="str">
        <f t="shared" si="7"/>
        <v/>
      </c>
      <c r="G18" s="245" t="str">
        <f t="shared" si="0"/>
        <v/>
      </c>
      <c r="H18" s="257" t="str">
        <f t="shared" si="1"/>
        <v/>
      </c>
      <c r="I18" s="245" t="str">
        <f t="shared" si="2"/>
        <v/>
      </c>
      <c r="J18" s="299" t="str">
        <f t="shared" si="3"/>
        <v/>
      </c>
      <c r="K18" s="245" t="str">
        <f t="shared" si="4"/>
        <v/>
      </c>
      <c r="L18" s="363" t="str">
        <f t="shared" si="5"/>
        <v/>
      </c>
      <c r="M18" s="327"/>
      <c r="Q18" s="278"/>
      <c r="R18" s="305"/>
      <c r="S18" s="279"/>
      <c r="BO18" s="198"/>
      <c r="BP18" s="197"/>
    </row>
    <row r="19" spans="1:68" ht="24.6" customHeight="1" x14ac:dyDescent="0.4">
      <c r="A19" s="207" t="e">
        <f>VLOOKUP(D19,非表示_活動量と単位!$D$8:$E$75,2,FALSE)</f>
        <v>#N/A</v>
      </c>
      <c r="B19" s="252"/>
      <c r="C19" s="253"/>
      <c r="D19" s="391"/>
      <c r="E19" s="354"/>
      <c r="F19" s="359" t="str">
        <f t="shared" si="7"/>
        <v/>
      </c>
      <c r="G19" s="245" t="str">
        <f t="shared" si="0"/>
        <v/>
      </c>
      <c r="H19" s="257" t="str">
        <f t="shared" si="1"/>
        <v/>
      </c>
      <c r="I19" s="245" t="str">
        <f t="shared" si="2"/>
        <v/>
      </c>
      <c r="J19" s="299" t="str">
        <f t="shared" si="3"/>
        <v/>
      </c>
      <c r="K19" s="245" t="str">
        <f t="shared" si="4"/>
        <v/>
      </c>
      <c r="L19" s="363" t="str">
        <f t="shared" si="5"/>
        <v/>
      </c>
      <c r="M19" s="327"/>
      <c r="Q19" s="285"/>
      <c r="R19" s="305"/>
      <c r="S19" s="279"/>
      <c r="BO19" s="198"/>
      <c r="BP19" s="197"/>
    </row>
    <row r="20" spans="1:68" ht="24.6" customHeight="1" x14ac:dyDescent="0.4">
      <c r="A20" s="207" t="e">
        <f>VLOOKUP(D20,非表示_活動量と単位!$D$8:$E$75,2,FALSE)</f>
        <v>#N/A</v>
      </c>
      <c r="B20" s="252"/>
      <c r="C20" s="253"/>
      <c r="D20" s="391"/>
      <c r="E20" s="354"/>
      <c r="F20" s="359" t="str">
        <f t="shared" si="7"/>
        <v/>
      </c>
      <c r="G20" s="245" t="str">
        <f t="shared" si="0"/>
        <v/>
      </c>
      <c r="H20" s="257" t="str">
        <f t="shared" si="1"/>
        <v/>
      </c>
      <c r="I20" s="245" t="str">
        <f t="shared" si="2"/>
        <v/>
      </c>
      <c r="J20" s="299" t="str">
        <f t="shared" si="3"/>
        <v/>
      </c>
      <c r="K20" s="245" t="str">
        <f t="shared" si="4"/>
        <v/>
      </c>
      <c r="L20" s="363" t="str">
        <f t="shared" si="5"/>
        <v/>
      </c>
      <c r="M20" s="327"/>
      <c r="Q20" s="278"/>
      <c r="R20" s="305"/>
      <c r="S20" s="279"/>
      <c r="BO20" s="198"/>
      <c r="BP20" s="197"/>
    </row>
    <row r="21" spans="1:68" ht="24.6" customHeight="1" thickBot="1" x14ac:dyDescent="0.45">
      <c r="A21" s="207" t="e">
        <f>VLOOKUP(D21,非表示_活動量と単位!$D$8:$E$75,2,FALSE)</f>
        <v>#N/A</v>
      </c>
      <c r="B21" s="252"/>
      <c r="C21" s="253"/>
      <c r="D21" s="391"/>
      <c r="E21" s="355"/>
      <c r="F21" s="360" t="str">
        <f t="shared" si="7"/>
        <v/>
      </c>
      <c r="G21" s="245" t="str">
        <f t="shared" si="0"/>
        <v/>
      </c>
      <c r="H21" s="257" t="str">
        <f t="shared" si="1"/>
        <v/>
      </c>
      <c r="I21" s="245" t="str">
        <f t="shared" si="2"/>
        <v/>
      </c>
      <c r="J21" s="299" t="str">
        <f t="shared" si="3"/>
        <v/>
      </c>
      <c r="K21" s="245" t="str">
        <f t="shared" si="4"/>
        <v/>
      </c>
      <c r="L21" s="363" t="str">
        <f t="shared" si="5"/>
        <v/>
      </c>
      <c r="M21" s="327"/>
      <c r="Q21" s="285"/>
      <c r="R21" s="305"/>
      <c r="S21" s="279"/>
      <c r="BO21" s="198"/>
      <c r="BP21" s="197"/>
    </row>
    <row r="22" spans="1:68" ht="24.6" customHeight="1" x14ac:dyDescent="0.4">
      <c r="A22" s="207">
        <f t="shared" ref="A22:A30" si="8">IF($H22="",1,0)</f>
        <v>1</v>
      </c>
      <c r="B22" s="250"/>
      <c r="C22" s="251"/>
      <c r="D22" s="242" t="s">
        <v>657</v>
      </c>
      <c r="E22" s="369"/>
      <c r="F22" s="361" t="str">
        <f t="shared" si="7"/>
        <v/>
      </c>
      <c r="G22" s="259"/>
      <c r="H22" s="256"/>
      <c r="I22" s="259"/>
      <c r="J22" s="298"/>
      <c r="K22" s="259"/>
      <c r="L22" s="362" t="str">
        <f>IF($C22="","",IF($A22=0,F22*H22*J22,F22*J22))</f>
        <v/>
      </c>
      <c r="M22" s="326"/>
      <c r="Q22" s="278"/>
      <c r="R22" s="305"/>
      <c r="S22" s="279"/>
      <c r="BO22" s="198"/>
      <c r="BP22" s="197"/>
    </row>
    <row r="23" spans="1:68" ht="24.6" customHeight="1" x14ac:dyDescent="0.4">
      <c r="A23" s="207">
        <f t="shared" si="8"/>
        <v>1</v>
      </c>
      <c r="B23" s="252"/>
      <c r="C23" s="253"/>
      <c r="D23" s="244" t="s">
        <v>657</v>
      </c>
      <c r="E23" s="253"/>
      <c r="F23" s="359" t="str">
        <f t="shared" si="7"/>
        <v/>
      </c>
      <c r="G23" s="260"/>
      <c r="H23" s="257"/>
      <c r="I23" s="260"/>
      <c r="J23" s="299"/>
      <c r="K23" s="260"/>
      <c r="L23" s="363" t="str">
        <f t="shared" ref="L23:L31" si="9">IF($C23="","",IF($A23=0,F23*H23*J23,F23*J23))</f>
        <v/>
      </c>
      <c r="M23" s="327"/>
      <c r="Q23" s="285"/>
      <c r="R23" s="305"/>
      <c r="S23" s="279"/>
      <c r="BO23" s="198"/>
      <c r="BP23" s="197"/>
    </row>
    <row r="24" spans="1:68" ht="24.6" customHeight="1" x14ac:dyDescent="0.4">
      <c r="A24" s="207">
        <f t="shared" si="8"/>
        <v>1</v>
      </c>
      <c r="B24" s="252"/>
      <c r="C24" s="253"/>
      <c r="D24" s="244" t="s">
        <v>657</v>
      </c>
      <c r="E24" s="253"/>
      <c r="F24" s="359" t="str">
        <f t="shared" si="7"/>
        <v/>
      </c>
      <c r="G24" s="260"/>
      <c r="H24" s="257"/>
      <c r="I24" s="260"/>
      <c r="J24" s="299"/>
      <c r="K24" s="260"/>
      <c r="L24" s="363" t="str">
        <f t="shared" si="9"/>
        <v/>
      </c>
      <c r="M24" s="327"/>
      <c r="Q24" s="278"/>
      <c r="BO24" s="198"/>
      <c r="BP24" s="197"/>
    </row>
    <row r="25" spans="1:68" ht="24.6" customHeight="1" x14ac:dyDescent="0.4">
      <c r="A25" s="207">
        <f t="shared" si="8"/>
        <v>1</v>
      </c>
      <c r="B25" s="252"/>
      <c r="C25" s="253"/>
      <c r="D25" s="244" t="s">
        <v>657</v>
      </c>
      <c r="E25" s="253"/>
      <c r="F25" s="359" t="str">
        <f t="shared" si="7"/>
        <v/>
      </c>
      <c r="G25" s="260"/>
      <c r="H25" s="257"/>
      <c r="I25" s="260"/>
      <c r="J25" s="299"/>
      <c r="K25" s="260"/>
      <c r="L25" s="363" t="str">
        <f t="shared" si="9"/>
        <v/>
      </c>
      <c r="M25" s="327"/>
      <c r="BO25" s="198"/>
      <c r="BP25" s="197"/>
    </row>
    <row r="26" spans="1:68" ht="24.6" customHeight="1" x14ac:dyDescent="0.4">
      <c r="A26" s="207">
        <f t="shared" si="8"/>
        <v>1</v>
      </c>
      <c r="B26" s="252"/>
      <c r="C26" s="253"/>
      <c r="D26" s="244" t="s">
        <v>657</v>
      </c>
      <c r="E26" s="253"/>
      <c r="F26" s="359" t="str">
        <f t="shared" si="7"/>
        <v/>
      </c>
      <c r="G26" s="260"/>
      <c r="H26" s="257"/>
      <c r="I26" s="260"/>
      <c r="J26" s="299"/>
      <c r="K26" s="260"/>
      <c r="L26" s="363" t="str">
        <f t="shared" si="9"/>
        <v/>
      </c>
      <c r="M26" s="327"/>
      <c r="Q26" s="278"/>
      <c r="R26" s="278"/>
      <c r="S26" s="278"/>
      <c r="T26" s="195"/>
      <c r="BO26" s="198"/>
      <c r="BP26" s="197"/>
    </row>
    <row r="27" spans="1:68" ht="24.6" customHeight="1" x14ac:dyDescent="0.4">
      <c r="A27" s="207">
        <f t="shared" si="8"/>
        <v>1</v>
      </c>
      <c r="B27" s="252"/>
      <c r="C27" s="253"/>
      <c r="D27" s="244" t="s">
        <v>657</v>
      </c>
      <c r="E27" s="253"/>
      <c r="F27" s="359" t="str">
        <f t="shared" si="7"/>
        <v/>
      </c>
      <c r="G27" s="260"/>
      <c r="H27" s="257"/>
      <c r="I27" s="260"/>
      <c r="J27" s="299"/>
      <c r="K27" s="260"/>
      <c r="L27" s="363" t="str">
        <f t="shared" si="9"/>
        <v/>
      </c>
      <c r="M27" s="327"/>
      <c r="Q27" s="285"/>
      <c r="R27" s="278"/>
      <c r="S27" s="278"/>
      <c r="T27" s="195"/>
      <c r="BO27" s="198"/>
      <c r="BP27" s="197"/>
    </row>
    <row r="28" spans="1:68" ht="24.6" customHeight="1" x14ac:dyDescent="0.4">
      <c r="A28" s="207">
        <f t="shared" si="8"/>
        <v>1</v>
      </c>
      <c r="B28" s="252"/>
      <c r="C28" s="253"/>
      <c r="D28" s="244" t="s">
        <v>657</v>
      </c>
      <c r="E28" s="253"/>
      <c r="F28" s="359" t="str">
        <f t="shared" si="7"/>
        <v/>
      </c>
      <c r="G28" s="260"/>
      <c r="H28" s="257"/>
      <c r="I28" s="260"/>
      <c r="J28" s="299"/>
      <c r="K28" s="260"/>
      <c r="L28" s="363" t="str">
        <f t="shared" si="9"/>
        <v/>
      </c>
      <c r="M28" s="327"/>
      <c r="Q28" s="278"/>
      <c r="R28" s="278"/>
      <c r="S28" s="278"/>
      <c r="T28" s="195"/>
      <c r="BO28" s="198"/>
      <c r="BP28" s="197"/>
    </row>
    <row r="29" spans="1:68" ht="24.6" customHeight="1" x14ac:dyDescent="0.4">
      <c r="A29" s="207">
        <f t="shared" si="8"/>
        <v>1</v>
      </c>
      <c r="B29" s="252"/>
      <c r="C29" s="253"/>
      <c r="D29" s="244" t="s">
        <v>657</v>
      </c>
      <c r="E29" s="253"/>
      <c r="F29" s="359" t="str">
        <f t="shared" si="7"/>
        <v/>
      </c>
      <c r="G29" s="260"/>
      <c r="H29" s="257"/>
      <c r="I29" s="260"/>
      <c r="J29" s="299"/>
      <c r="K29" s="260"/>
      <c r="L29" s="363" t="str">
        <f t="shared" si="9"/>
        <v/>
      </c>
      <c r="M29" s="327"/>
      <c r="Q29" s="285"/>
      <c r="R29" s="278"/>
      <c r="S29" s="279"/>
      <c r="BO29" s="198"/>
      <c r="BP29" s="197"/>
    </row>
    <row r="30" spans="1:68" ht="24.6" customHeight="1" x14ac:dyDescent="0.4">
      <c r="A30" s="207">
        <f t="shared" si="8"/>
        <v>1</v>
      </c>
      <c r="B30" s="252"/>
      <c r="C30" s="253"/>
      <c r="D30" s="244" t="s">
        <v>657</v>
      </c>
      <c r="E30" s="253"/>
      <c r="F30" s="359" t="str">
        <f t="shared" si="7"/>
        <v/>
      </c>
      <c r="G30" s="260"/>
      <c r="H30" s="257"/>
      <c r="I30" s="260"/>
      <c r="J30" s="299"/>
      <c r="K30" s="260"/>
      <c r="L30" s="363" t="str">
        <f t="shared" si="9"/>
        <v/>
      </c>
      <c r="M30" s="327"/>
      <c r="Q30" s="278"/>
      <c r="R30" s="278"/>
      <c r="S30" s="279"/>
      <c r="BO30" s="198"/>
      <c r="BP30" s="197"/>
    </row>
    <row r="31" spans="1:68" ht="24.6" customHeight="1" thickBot="1" x14ac:dyDescent="0.45">
      <c r="A31" s="207">
        <f t="shared" ref="A31" si="10">IF($H31="",1,0)</f>
        <v>1</v>
      </c>
      <c r="B31" s="254"/>
      <c r="C31" s="255"/>
      <c r="D31" s="246" t="s">
        <v>657</v>
      </c>
      <c r="E31" s="255"/>
      <c r="F31" s="360" t="str">
        <f t="shared" si="7"/>
        <v/>
      </c>
      <c r="G31" s="261"/>
      <c r="H31" s="258"/>
      <c r="I31" s="261"/>
      <c r="J31" s="300"/>
      <c r="K31" s="261"/>
      <c r="L31" s="364" t="str">
        <f t="shared" si="9"/>
        <v/>
      </c>
      <c r="M31" s="328"/>
      <c r="Q31" s="285"/>
      <c r="R31" s="278"/>
      <c r="S31" s="279"/>
      <c r="BO31" s="198"/>
      <c r="BP31" s="197"/>
    </row>
    <row r="32" spans="1:68" ht="25.9" customHeight="1" thickBot="1" x14ac:dyDescent="0.45">
      <c r="A32" s="247"/>
      <c r="B32" s="7"/>
      <c r="C32" s="7"/>
      <c r="D32" s="7"/>
      <c r="E32" s="7"/>
      <c r="J32" s="614" t="s">
        <v>752</v>
      </c>
      <c r="K32" s="615"/>
      <c r="L32" s="306">
        <f>INT(SUM($L$7:$L$31)+SUM($L$49:$L$103))</f>
        <v>0</v>
      </c>
      <c r="M32" s="264"/>
      <c r="Q32" s="281"/>
      <c r="R32" s="195"/>
      <c r="BO32" s="198"/>
      <c r="BP32" s="197"/>
    </row>
    <row r="33" spans="1:68" ht="27.6" hidden="1" customHeight="1" thickBot="1" x14ac:dyDescent="0.45">
      <c r="A33" s="247"/>
      <c r="B33" s="7"/>
      <c r="C33" s="7"/>
      <c r="D33" s="7"/>
      <c r="E33" s="7"/>
      <c r="J33" s="609" t="s">
        <v>767</v>
      </c>
      <c r="K33" s="610"/>
      <c r="L33" s="306" t="e">
        <f>SUMIFS(L7:L31,#REF!,"対象")+SUMIFS(L49:L103,#REF!,"対象")</f>
        <v>#REF!</v>
      </c>
      <c r="M33" s="264"/>
      <c r="Q33" s="195"/>
      <c r="R33" s="195"/>
      <c r="BO33" s="198"/>
      <c r="BP33" s="197"/>
    </row>
    <row r="34" spans="1:68" ht="10.15" customHeight="1" x14ac:dyDescent="0.4">
      <c r="A34" s="247"/>
      <c r="B34" s="142"/>
      <c r="C34" s="143"/>
      <c r="D34" s="6"/>
      <c r="E34" s="6"/>
      <c r="K34" s="137"/>
      <c r="L34" s="137"/>
      <c r="M34" s="137"/>
      <c r="Q34" s="195"/>
      <c r="R34" s="195"/>
      <c r="BO34" s="198"/>
      <c r="BP34" s="197"/>
    </row>
    <row r="35" spans="1:68" ht="16.149999999999999" customHeight="1" x14ac:dyDescent="0.4">
      <c r="A35" s="247"/>
      <c r="B35" s="147" t="s">
        <v>835</v>
      </c>
      <c r="C35" s="333" t="s">
        <v>885</v>
      </c>
      <c r="D35" s="141"/>
      <c r="E35" s="141"/>
      <c r="K35" s="137"/>
      <c r="L35" s="137"/>
      <c r="M35" s="137"/>
      <c r="Q35" s="195"/>
      <c r="R35" s="195"/>
      <c r="BO35" s="198"/>
      <c r="BP35" s="197"/>
    </row>
    <row r="36" spans="1:68" ht="16.149999999999999" customHeight="1" x14ac:dyDescent="0.4">
      <c r="A36" s="247"/>
      <c r="B36" s="147"/>
      <c r="C36" s="333" t="s">
        <v>886</v>
      </c>
      <c r="D36" s="141"/>
      <c r="E36" s="141"/>
      <c r="K36" s="137"/>
      <c r="L36" s="137"/>
      <c r="M36" s="137"/>
      <c r="Q36" s="195"/>
      <c r="R36" s="195"/>
      <c r="BO36" s="198"/>
      <c r="BP36" s="197"/>
    </row>
    <row r="37" spans="1:68" ht="14.65" customHeight="1" x14ac:dyDescent="0.4">
      <c r="A37" s="247"/>
      <c r="B37" s="147" t="s">
        <v>595</v>
      </c>
      <c r="C37" s="144" t="s">
        <v>858</v>
      </c>
      <c r="D37" s="141"/>
      <c r="E37" s="141"/>
      <c r="K37" s="137"/>
      <c r="L37" s="137"/>
      <c r="M37" s="137"/>
      <c r="Q37" s="278"/>
      <c r="R37" s="278"/>
      <c r="BO37" s="198"/>
      <c r="BP37" s="197"/>
    </row>
    <row r="38" spans="1:68" ht="14.65" customHeight="1" x14ac:dyDescent="0.4">
      <c r="B38" s="215"/>
      <c r="C38" s="216" t="s">
        <v>859</v>
      </c>
      <c r="D38" s="141"/>
      <c r="E38" s="141"/>
      <c r="K38" s="137"/>
      <c r="L38" s="137"/>
      <c r="M38" s="137"/>
      <c r="BO38" s="198"/>
      <c r="BP38" s="197"/>
    </row>
    <row r="39" spans="1:68" ht="14.65" customHeight="1" x14ac:dyDescent="0.4">
      <c r="B39" s="215"/>
      <c r="C39" s="61" t="s">
        <v>864</v>
      </c>
      <c r="D39" s="61"/>
      <c r="E39" s="61"/>
      <c r="BO39" s="199"/>
      <c r="BP39" s="197"/>
    </row>
    <row r="40" spans="1:68" ht="14.65" customHeight="1" x14ac:dyDescent="0.4">
      <c r="B40" s="147"/>
      <c r="C40" s="216" t="s">
        <v>860</v>
      </c>
      <c r="D40" s="217"/>
      <c r="E40" s="217"/>
      <c r="BO40" s="200"/>
      <c r="BP40" s="197"/>
    </row>
    <row r="41" spans="1:68" ht="14.65" customHeight="1" x14ac:dyDescent="0.4">
      <c r="B41" s="147"/>
      <c r="C41" s="61" t="s">
        <v>865</v>
      </c>
      <c r="D41" s="61"/>
      <c r="E41" s="61"/>
      <c r="BO41" s="200"/>
      <c r="BP41" s="197"/>
    </row>
    <row r="42" spans="1:68" ht="14.65" customHeight="1" x14ac:dyDescent="0.4">
      <c r="B42" s="218" t="s">
        <v>596</v>
      </c>
      <c r="C42" s="61" t="s">
        <v>753</v>
      </c>
      <c r="D42" s="61"/>
      <c r="E42" s="61"/>
      <c r="BO42" s="200"/>
      <c r="BP42" s="197"/>
    </row>
    <row r="43" spans="1:68" ht="14.65" customHeight="1" x14ac:dyDescent="0.4">
      <c r="B43" s="218" t="s">
        <v>597</v>
      </c>
      <c r="C43" s="333" t="s">
        <v>834</v>
      </c>
      <c r="D43" s="61"/>
      <c r="E43" s="61"/>
      <c r="BO43" s="200"/>
      <c r="BP43" s="197"/>
    </row>
    <row r="44" spans="1:68" ht="12" customHeight="1" x14ac:dyDescent="0.4">
      <c r="B44" s="11"/>
      <c r="BO44" s="200"/>
      <c r="BP44" s="197"/>
    </row>
    <row r="45" spans="1:68" ht="12" customHeight="1" thickBot="1" x14ac:dyDescent="0.45">
      <c r="B45" s="11"/>
      <c r="BO45" s="200"/>
      <c r="BP45" s="197"/>
    </row>
    <row r="46" spans="1:68" ht="18" customHeight="1" x14ac:dyDescent="0.4">
      <c r="B46" s="566" t="s">
        <v>852</v>
      </c>
      <c r="C46" s="569" t="s">
        <v>751</v>
      </c>
      <c r="D46" s="578" t="s">
        <v>603</v>
      </c>
      <c r="E46" s="606" t="s">
        <v>884</v>
      </c>
      <c r="F46" s="602" t="s">
        <v>604</v>
      </c>
      <c r="G46" s="594"/>
      <c r="H46" s="602" t="s">
        <v>605</v>
      </c>
      <c r="I46" s="604"/>
      <c r="J46" s="594" t="s">
        <v>676</v>
      </c>
      <c r="K46" s="594"/>
      <c r="L46" s="596" t="s">
        <v>821</v>
      </c>
      <c r="M46" s="599" t="s">
        <v>709</v>
      </c>
      <c r="BO46" s="200"/>
      <c r="BP46" s="197"/>
    </row>
    <row r="47" spans="1:68" ht="18" customHeight="1" x14ac:dyDescent="0.4">
      <c r="B47" s="567"/>
      <c r="C47" s="570"/>
      <c r="D47" s="579"/>
      <c r="E47" s="607"/>
      <c r="F47" s="603"/>
      <c r="G47" s="595"/>
      <c r="H47" s="603"/>
      <c r="I47" s="605"/>
      <c r="J47" s="595"/>
      <c r="K47" s="595"/>
      <c r="L47" s="597"/>
      <c r="M47" s="600"/>
      <c r="BO47" s="200"/>
      <c r="BP47" s="197"/>
    </row>
    <row r="48" spans="1:68" ht="18" customHeight="1" thickBot="1" x14ac:dyDescent="0.45">
      <c r="B48" s="568"/>
      <c r="C48" s="571"/>
      <c r="D48" s="580"/>
      <c r="E48" s="608"/>
      <c r="F48" s="209" t="s">
        <v>674</v>
      </c>
      <c r="G48" s="210" t="s">
        <v>675</v>
      </c>
      <c r="H48" s="211" t="s">
        <v>708</v>
      </c>
      <c r="I48" s="212" t="s">
        <v>681</v>
      </c>
      <c r="J48" s="213" t="s">
        <v>708</v>
      </c>
      <c r="K48" s="214" t="s">
        <v>681</v>
      </c>
      <c r="L48" s="598"/>
      <c r="M48" s="601"/>
      <c r="BO48" s="200"/>
      <c r="BP48" s="197"/>
    </row>
    <row r="49" spans="1:68" ht="25.9" customHeight="1" x14ac:dyDescent="0.4">
      <c r="A49" s="207" t="e">
        <f>VLOOKUP(D49,非表示_活動量と単位!$D$8:$E$75,2,FALSE)</f>
        <v>#N/A</v>
      </c>
      <c r="B49" s="222"/>
      <c r="C49" s="223"/>
      <c r="D49" s="224"/>
      <c r="E49" s="353"/>
      <c r="F49" s="358" t="str">
        <f t="shared" ref="F49:F103" si="11">IF(E49="","",INT(E49))</f>
        <v/>
      </c>
      <c r="G49" s="205" t="str">
        <f t="shared" ref="G49:G103" si="12">IF($D49="","",VLOOKUP($D49,活動の種別と単位,4,FALSE))</f>
        <v/>
      </c>
      <c r="H49" s="257" t="str">
        <f t="shared" ref="H49:H80" si="13">IF($D49="","",IFERROR(IF(VLOOKUP($C49,モニタリングポイント,9,FALSE)="デフォルト値",VLOOKUP($D49,デフォルト値,4,FALSE),""),""))</f>
        <v/>
      </c>
      <c r="I49" s="245" t="str">
        <f t="shared" ref="I49:I103" si="14">IF($D49="","",VLOOKUP($D49,活動の種別と単位,5,FALSE))</f>
        <v/>
      </c>
      <c r="J49" s="299" t="str">
        <f t="shared" ref="J49:J80" si="15">IF($D49="","",IFERROR(IF(VLOOKUP($C49,モニタリングポイント,11,FALSE)="デフォルト値",VLOOKUP($D49,デフォルト値,5,FALSE),""),""))</f>
        <v/>
      </c>
      <c r="K49" s="245" t="str">
        <f t="shared" ref="K49:K103" si="16">IF($D49="","",VLOOKUP($D49,活動の種別と単位,6,FALSE))</f>
        <v/>
      </c>
      <c r="L49" s="365" t="str">
        <f t="shared" ref="L49:L80" si="17">IF($D49="","",IF($A49=0,F49*H49*J49,F49*J49))</f>
        <v/>
      </c>
      <c r="M49" s="329"/>
      <c r="BO49" s="200"/>
      <c r="BP49" s="197"/>
    </row>
    <row r="50" spans="1:68" ht="25.9" customHeight="1" x14ac:dyDescent="0.4">
      <c r="A50" s="207" t="e">
        <f>VLOOKUP(D50,非表示_活動量と単位!$D$8:$E$75,2,FALSE)</f>
        <v>#N/A</v>
      </c>
      <c r="B50" s="225"/>
      <c r="C50" s="226"/>
      <c r="D50" s="227"/>
      <c r="E50" s="354"/>
      <c r="F50" s="359" t="str">
        <f t="shared" si="11"/>
        <v/>
      </c>
      <c r="G50" s="206" t="str">
        <f t="shared" si="12"/>
        <v/>
      </c>
      <c r="H50" s="262" t="str">
        <f t="shared" si="13"/>
        <v/>
      </c>
      <c r="I50" s="206" t="str">
        <f t="shared" si="14"/>
        <v/>
      </c>
      <c r="J50" s="301" t="str">
        <f t="shared" si="15"/>
        <v/>
      </c>
      <c r="K50" s="206" t="str">
        <f t="shared" si="16"/>
        <v/>
      </c>
      <c r="L50" s="366" t="str">
        <f t="shared" si="17"/>
        <v/>
      </c>
      <c r="M50" s="330"/>
      <c r="BO50" s="200"/>
      <c r="BP50" s="197"/>
    </row>
    <row r="51" spans="1:68" ht="25.9" customHeight="1" x14ac:dyDescent="0.4">
      <c r="A51" s="207" t="e">
        <f>VLOOKUP(D51,非表示_活動量と単位!$D$8:$E$75,2,FALSE)</f>
        <v>#N/A</v>
      </c>
      <c r="B51" s="225"/>
      <c r="C51" s="226"/>
      <c r="D51" s="227"/>
      <c r="E51" s="354"/>
      <c r="F51" s="359" t="str">
        <f t="shared" si="11"/>
        <v/>
      </c>
      <c r="G51" s="206" t="str">
        <f t="shared" si="12"/>
        <v/>
      </c>
      <c r="H51" s="262" t="str">
        <f t="shared" si="13"/>
        <v/>
      </c>
      <c r="I51" s="206" t="str">
        <f t="shared" si="14"/>
        <v/>
      </c>
      <c r="J51" s="301" t="str">
        <f t="shared" si="15"/>
        <v/>
      </c>
      <c r="K51" s="206" t="str">
        <f t="shared" si="16"/>
        <v/>
      </c>
      <c r="L51" s="366" t="str">
        <f t="shared" si="17"/>
        <v/>
      </c>
      <c r="M51" s="330"/>
      <c r="BO51" s="200"/>
      <c r="BP51" s="197"/>
    </row>
    <row r="52" spans="1:68" ht="25.9" customHeight="1" x14ac:dyDescent="0.4">
      <c r="A52" s="207" t="e">
        <f>VLOOKUP(D52,非表示_活動量と単位!$D$8:$E$75,2,FALSE)</f>
        <v>#N/A</v>
      </c>
      <c r="B52" s="225"/>
      <c r="C52" s="226"/>
      <c r="D52" s="227"/>
      <c r="E52" s="354"/>
      <c r="F52" s="359" t="str">
        <f t="shared" si="11"/>
        <v/>
      </c>
      <c r="G52" s="206" t="str">
        <f t="shared" si="12"/>
        <v/>
      </c>
      <c r="H52" s="262" t="str">
        <f t="shared" si="13"/>
        <v/>
      </c>
      <c r="I52" s="206" t="str">
        <f t="shared" si="14"/>
        <v/>
      </c>
      <c r="J52" s="301" t="str">
        <f t="shared" si="15"/>
        <v/>
      </c>
      <c r="K52" s="206" t="str">
        <f t="shared" si="16"/>
        <v/>
      </c>
      <c r="L52" s="366" t="str">
        <f t="shared" si="17"/>
        <v/>
      </c>
      <c r="M52" s="330"/>
      <c r="BO52" s="200"/>
      <c r="BP52" s="197"/>
    </row>
    <row r="53" spans="1:68" ht="25.9" customHeight="1" x14ac:dyDescent="0.4">
      <c r="A53" s="207" t="e">
        <f>VLOOKUP(D53,非表示_活動量と単位!$D$8:$E$75,2,FALSE)</f>
        <v>#N/A</v>
      </c>
      <c r="B53" s="225"/>
      <c r="C53" s="226"/>
      <c r="D53" s="227"/>
      <c r="E53" s="354"/>
      <c r="F53" s="359" t="str">
        <f t="shared" si="11"/>
        <v/>
      </c>
      <c r="G53" s="206" t="str">
        <f t="shared" si="12"/>
        <v/>
      </c>
      <c r="H53" s="262" t="str">
        <f t="shared" si="13"/>
        <v/>
      </c>
      <c r="I53" s="206" t="str">
        <f t="shared" si="14"/>
        <v/>
      </c>
      <c r="J53" s="301" t="str">
        <f t="shared" si="15"/>
        <v/>
      </c>
      <c r="K53" s="206" t="str">
        <f t="shared" si="16"/>
        <v/>
      </c>
      <c r="L53" s="366" t="str">
        <f t="shared" si="17"/>
        <v/>
      </c>
      <c r="M53" s="330"/>
      <c r="BO53" s="200"/>
      <c r="BP53" s="197"/>
    </row>
    <row r="54" spans="1:68" ht="25.9" customHeight="1" x14ac:dyDescent="0.4">
      <c r="A54" s="207" t="e">
        <f>VLOOKUP(D54,非表示_活動量と単位!$D$8:$E$75,2,FALSE)</f>
        <v>#N/A</v>
      </c>
      <c r="B54" s="225"/>
      <c r="C54" s="226"/>
      <c r="D54" s="227"/>
      <c r="E54" s="354"/>
      <c r="F54" s="359" t="str">
        <f t="shared" si="11"/>
        <v/>
      </c>
      <c r="G54" s="206" t="str">
        <f t="shared" si="12"/>
        <v/>
      </c>
      <c r="H54" s="262" t="str">
        <f t="shared" si="13"/>
        <v/>
      </c>
      <c r="I54" s="206" t="str">
        <f t="shared" si="14"/>
        <v/>
      </c>
      <c r="J54" s="301" t="str">
        <f t="shared" si="15"/>
        <v/>
      </c>
      <c r="K54" s="206" t="str">
        <f t="shared" si="16"/>
        <v/>
      </c>
      <c r="L54" s="366" t="str">
        <f t="shared" si="17"/>
        <v/>
      </c>
      <c r="M54" s="330"/>
      <c r="BO54" s="200"/>
      <c r="BP54" s="197"/>
    </row>
    <row r="55" spans="1:68" ht="25.9" customHeight="1" x14ac:dyDescent="0.4">
      <c r="A55" s="207" t="e">
        <f>VLOOKUP(D55,非表示_活動量と単位!$D$8:$E$75,2,FALSE)</f>
        <v>#N/A</v>
      </c>
      <c r="B55" s="225"/>
      <c r="C55" s="226"/>
      <c r="D55" s="227"/>
      <c r="E55" s="354"/>
      <c r="F55" s="359" t="str">
        <f t="shared" si="11"/>
        <v/>
      </c>
      <c r="G55" s="206" t="str">
        <f t="shared" si="12"/>
        <v/>
      </c>
      <c r="H55" s="262" t="str">
        <f t="shared" si="13"/>
        <v/>
      </c>
      <c r="I55" s="206" t="str">
        <f t="shared" si="14"/>
        <v/>
      </c>
      <c r="J55" s="301" t="str">
        <f t="shared" si="15"/>
        <v/>
      </c>
      <c r="K55" s="206" t="str">
        <f t="shared" si="16"/>
        <v/>
      </c>
      <c r="L55" s="366" t="str">
        <f t="shared" si="17"/>
        <v/>
      </c>
      <c r="M55" s="330"/>
      <c r="BO55" s="200"/>
      <c r="BP55" s="197"/>
    </row>
    <row r="56" spans="1:68" ht="25.9" customHeight="1" x14ac:dyDescent="0.4">
      <c r="A56" s="207" t="e">
        <f>VLOOKUP(D56,非表示_活動量と単位!$D$8:$E$75,2,FALSE)</f>
        <v>#N/A</v>
      </c>
      <c r="B56" s="225"/>
      <c r="C56" s="226"/>
      <c r="D56" s="227"/>
      <c r="E56" s="354"/>
      <c r="F56" s="359" t="str">
        <f t="shared" si="11"/>
        <v/>
      </c>
      <c r="G56" s="206" t="str">
        <f t="shared" si="12"/>
        <v/>
      </c>
      <c r="H56" s="262" t="str">
        <f t="shared" si="13"/>
        <v/>
      </c>
      <c r="I56" s="206" t="str">
        <f t="shared" si="14"/>
        <v/>
      </c>
      <c r="J56" s="301" t="str">
        <f t="shared" si="15"/>
        <v/>
      </c>
      <c r="K56" s="206" t="str">
        <f t="shared" si="16"/>
        <v/>
      </c>
      <c r="L56" s="366" t="str">
        <f t="shared" si="17"/>
        <v/>
      </c>
      <c r="M56" s="330"/>
      <c r="BO56" s="200"/>
      <c r="BP56" s="197"/>
    </row>
    <row r="57" spans="1:68" ht="25.9" customHeight="1" x14ac:dyDescent="0.4">
      <c r="A57" s="207" t="e">
        <f>VLOOKUP(D57,非表示_活動量と単位!$D$8:$E$75,2,FALSE)</f>
        <v>#N/A</v>
      </c>
      <c r="B57" s="225"/>
      <c r="C57" s="226"/>
      <c r="D57" s="227"/>
      <c r="E57" s="354"/>
      <c r="F57" s="359" t="str">
        <f t="shared" si="11"/>
        <v/>
      </c>
      <c r="G57" s="206" t="str">
        <f t="shared" si="12"/>
        <v/>
      </c>
      <c r="H57" s="262" t="str">
        <f t="shared" si="13"/>
        <v/>
      </c>
      <c r="I57" s="206" t="str">
        <f t="shared" si="14"/>
        <v/>
      </c>
      <c r="J57" s="301" t="str">
        <f t="shared" si="15"/>
        <v/>
      </c>
      <c r="K57" s="206" t="str">
        <f t="shared" si="16"/>
        <v/>
      </c>
      <c r="L57" s="366" t="str">
        <f t="shared" si="17"/>
        <v/>
      </c>
      <c r="M57" s="330"/>
    </row>
    <row r="58" spans="1:68" ht="25.9" customHeight="1" x14ac:dyDescent="0.4">
      <c r="A58" s="207" t="e">
        <f>VLOOKUP(D58,非表示_活動量と単位!$D$8:$E$75,2,FALSE)</f>
        <v>#N/A</v>
      </c>
      <c r="B58" s="225"/>
      <c r="C58" s="226"/>
      <c r="D58" s="227"/>
      <c r="E58" s="354"/>
      <c r="F58" s="359" t="str">
        <f t="shared" si="11"/>
        <v/>
      </c>
      <c r="G58" s="206" t="str">
        <f t="shared" si="12"/>
        <v/>
      </c>
      <c r="H58" s="262" t="str">
        <f t="shared" si="13"/>
        <v/>
      </c>
      <c r="I58" s="206" t="str">
        <f t="shared" si="14"/>
        <v/>
      </c>
      <c r="J58" s="301" t="str">
        <f t="shared" si="15"/>
        <v/>
      </c>
      <c r="K58" s="206" t="str">
        <f t="shared" si="16"/>
        <v/>
      </c>
      <c r="L58" s="366" t="str">
        <f t="shared" si="17"/>
        <v/>
      </c>
      <c r="M58" s="330"/>
      <c r="BO58" s="200"/>
      <c r="BP58" s="197"/>
    </row>
    <row r="59" spans="1:68" ht="25.9" customHeight="1" x14ac:dyDescent="0.4">
      <c r="A59" s="207" t="e">
        <f>VLOOKUP(D59,非表示_活動量と単位!$D$8:$E$75,2,FALSE)</f>
        <v>#N/A</v>
      </c>
      <c r="B59" s="225"/>
      <c r="C59" s="226"/>
      <c r="D59" s="227"/>
      <c r="E59" s="354"/>
      <c r="F59" s="359" t="str">
        <f t="shared" si="11"/>
        <v/>
      </c>
      <c r="G59" s="206" t="str">
        <f t="shared" si="12"/>
        <v/>
      </c>
      <c r="H59" s="262" t="str">
        <f t="shared" si="13"/>
        <v/>
      </c>
      <c r="I59" s="206" t="str">
        <f t="shared" si="14"/>
        <v/>
      </c>
      <c r="J59" s="301" t="str">
        <f t="shared" si="15"/>
        <v/>
      </c>
      <c r="K59" s="206" t="str">
        <f t="shared" si="16"/>
        <v/>
      </c>
      <c r="L59" s="366" t="str">
        <f t="shared" si="17"/>
        <v/>
      </c>
      <c r="M59" s="330"/>
      <c r="BO59" s="200"/>
      <c r="BP59" s="197"/>
    </row>
    <row r="60" spans="1:68" ht="25.9" customHeight="1" x14ac:dyDescent="0.4">
      <c r="A60" s="207" t="e">
        <f>VLOOKUP(D60,非表示_活動量と単位!$D$8:$E$75,2,FALSE)</f>
        <v>#N/A</v>
      </c>
      <c r="B60" s="225"/>
      <c r="C60" s="226"/>
      <c r="D60" s="227"/>
      <c r="E60" s="354"/>
      <c r="F60" s="359" t="str">
        <f t="shared" si="11"/>
        <v/>
      </c>
      <c r="G60" s="206" t="str">
        <f t="shared" si="12"/>
        <v/>
      </c>
      <c r="H60" s="262" t="str">
        <f t="shared" si="13"/>
        <v/>
      </c>
      <c r="I60" s="206" t="str">
        <f t="shared" si="14"/>
        <v/>
      </c>
      <c r="J60" s="301" t="str">
        <f t="shared" si="15"/>
        <v/>
      </c>
      <c r="K60" s="206" t="str">
        <f t="shared" si="16"/>
        <v/>
      </c>
      <c r="L60" s="366" t="str">
        <f t="shared" si="17"/>
        <v/>
      </c>
      <c r="M60" s="330"/>
      <c r="BO60" s="200"/>
      <c r="BP60" s="197"/>
    </row>
    <row r="61" spans="1:68" ht="25.9" customHeight="1" x14ac:dyDescent="0.4">
      <c r="A61" s="207" t="e">
        <f>VLOOKUP(D61,非表示_活動量と単位!$D$8:$E$75,2,FALSE)</f>
        <v>#N/A</v>
      </c>
      <c r="B61" s="225"/>
      <c r="C61" s="226"/>
      <c r="D61" s="227"/>
      <c r="E61" s="354"/>
      <c r="F61" s="359" t="str">
        <f t="shared" si="11"/>
        <v/>
      </c>
      <c r="G61" s="206" t="str">
        <f t="shared" si="12"/>
        <v/>
      </c>
      <c r="H61" s="262" t="str">
        <f t="shared" si="13"/>
        <v/>
      </c>
      <c r="I61" s="206" t="str">
        <f t="shared" si="14"/>
        <v/>
      </c>
      <c r="J61" s="301" t="str">
        <f t="shared" si="15"/>
        <v/>
      </c>
      <c r="K61" s="206" t="str">
        <f t="shared" si="16"/>
        <v/>
      </c>
      <c r="L61" s="366" t="str">
        <f t="shared" si="17"/>
        <v/>
      </c>
      <c r="M61" s="330"/>
      <c r="BO61" s="200"/>
      <c r="BP61" s="197"/>
    </row>
    <row r="62" spans="1:68" ht="25.9" customHeight="1" x14ac:dyDescent="0.4">
      <c r="A62" s="207" t="e">
        <f>VLOOKUP(D62,非表示_活動量と単位!$D$8:$E$75,2,FALSE)</f>
        <v>#N/A</v>
      </c>
      <c r="B62" s="225"/>
      <c r="C62" s="226"/>
      <c r="D62" s="227"/>
      <c r="E62" s="354"/>
      <c r="F62" s="359" t="str">
        <f t="shared" si="11"/>
        <v/>
      </c>
      <c r="G62" s="206" t="str">
        <f t="shared" si="12"/>
        <v/>
      </c>
      <c r="H62" s="262" t="str">
        <f t="shared" si="13"/>
        <v/>
      </c>
      <c r="I62" s="206" t="str">
        <f t="shared" si="14"/>
        <v/>
      </c>
      <c r="J62" s="301" t="str">
        <f t="shared" si="15"/>
        <v/>
      </c>
      <c r="K62" s="206" t="str">
        <f t="shared" si="16"/>
        <v/>
      </c>
      <c r="L62" s="366" t="str">
        <f t="shared" si="17"/>
        <v/>
      </c>
      <c r="M62" s="330"/>
      <c r="BO62" s="200"/>
      <c r="BP62" s="197"/>
    </row>
    <row r="63" spans="1:68" ht="25.9" customHeight="1" x14ac:dyDescent="0.4">
      <c r="A63" s="207" t="e">
        <f>VLOOKUP(D63,非表示_活動量と単位!$D$8:$E$75,2,FALSE)</f>
        <v>#N/A</v>
      </c>
      <c r="B63" s="225"/>
      <c r="C63" s="226"/>
      <c r="D63" s="227"/>
      <c r="E63" s="354"/>
      <c r="F63" s="359" t="str">
        <f t="shared" si="11"/>
        <v/>
      </c>
      <c r="G63" s="206" t="str">
        <f t="shared" si="12"/>
        <v/>
      </c>
      <c r="H63" s="262" t="str">
        <f t="shared" si="13"/>
        <v/>
      </c>
      <c r="I63" s="206" t="str">
        <f t="shared" si="14"/>
        <v/>
      </c>
      <c r="J63" s="301" t="str">
        <f t="shared" si="15"/>
        <v/>
      </c>
      <c r="K63" s="206" t="str">
        <f t="shared" si="16"/>
        <v/>
      </c>
      <c r="L63" s="366" t="str">
        <f t="shared" si="17"/>
        <v/>
      </c>
      <c r="M63" s="330"/>
      <c r="BO63" s="200"/>
      <c r="BP63" s="197"/>
    </row>
    <row r="64" spans="1:68" ht="25.9" customHeight="1" x14ac:dyDescent="0.4">
      <c r="A64" s="207" t="e">
        <f>VLOOKUP(D64,非表示_活動量と単位!$D$8:$E$75,2,FALSE)</f>
        <v>#N/A</v>
      </c>
      <c r="B64" s="225"/>
      <c r="C64" s="226"/>
      <c r="D64" s="227"/>
      <c r="E64" s="369"/>
      <c r="F64" s="359" t="str">
        <f t="shared" si="11"/>
        <v/>
      </c>
      <c r="G64" s="206" t="str">
        <f t="shared" si="12"/>
        <v/>
      </c>
      <c r="H64" s="262" t="str">
        <f t="shared" si="13"/>
        <v/>
      </c>
      <c r="I64" s="206" t="str">
        <f t="shared" si="14"/>
        <v/>
      </c>
      <c r="J64" s="301" t="str">
        <f t="shared" si="15"/>
        <v/>
      </c>
      <c r="K64" s="206" t="str">
        <f t="shared" si="16"/>
        <v/>
      </c>
      <c r="L64" s="366" t="str">
        <f t="shared" si="17"/>
        <v/>
      </c>
      <c r="M64" s="330"/>
      <c r="BO64" s="200"/>
      <c r="BP64" s="197"/>
    </row>
    <row r="65" spans="1:68" ht="25.9" customHeight="1" x14ac:dyDescent="0.4">
      <c r="A65" s="207" t="e">
        <f>VLOOKUP(D65,非表示_活動量と単位!$D$8:$E$75,2,FALSE)</f>
        <v>#N/A</v>
      </c>
      <c r="B65" s="225"/>
      <c r="C65" s="226"/>
      <c r="D65" s="227"/>
      <c r="E65" s="253"/>
      <c r="F65" s="359" t="str">
        <f t="shared" si="11"/>
        <v/>
      </c>
      <c r="G65" s="206" t="str">
        <f t="shared" si="12"/>
        <v/>
      </c>
      <c r="H65" s="262" t="str">
        <f t="shared" si="13"/>
        <v/>
      </c>
      <c r="I65" s="206" t="str">
        <f t="shared" si="14"/>
        <v/>
      </c>
      <c r="J65" s="301" t="str">
        <f t="shared" si="15"/>
        <v/>
      </c>
      <c r="K65" s="206" t="str">
        <f t="shared" si="16"/>
        <v/>
      </c>
      <c r="L65" s="366" t="str">
        <f t="shared" si="17"/>
        <v/>
      </c>
      <c r="M65" s="330"/>
      <c r="BO65" s="200"/>
      <c r="BP65" s="197"/>
    </row>
    <row r="66" spans="1:68" ht="25.9" customHeight="1" x14ac:dyDescent="0.4">
      <c r="A66" s="207" t="e">
        <f>VLOOKUP(D66,非表示_活動量と単位!$D$8:$E$75,2,FALSE)</f>
        <v>#N/A</v>
      </c>
      <c r="B66" s="225"/>
      <c r="C66" s="226"/>
      <c r="D66" s="227"/>
      <c r="E66" s="253"/>
      <c r="F66" s="359" t="str">
        <f t="shared" si="11"/>
        <v/>
      </c>
      <c r="G66" s="206" t="str">
        <f t="shared" si="12"/>
        <v/>
      </c>
      <c r="H66" s="262" t="str">
        <f t="shared" si="13"/>
        <v/>
      </c>
      <c r="I66" s="206" t="str">
        <f t="shared" si="14"/>
        <v/>
      </c>
      <c r="J66" s="301" t="str">
        <f t="shared" si="15"/>
        <v/>
      </c>
      <c r="K66" s="206" t="str">
        <f t="shared" si="16"/>
        <v/>
      </c>
      <c r="L66" s="366" t="str">
        <f t="shared" si="17"/>
        <v/>
      </c>
      <c r="M66" s="330"/>
      <c r="BO66" s="200"/>
      <c r="BP66" s="197"/>
    </row>
    <row r="67" spans="1:68" ht="25.9" customHeight="1" x14ac:dyDescent="0.4">
      <c r="A67" s="207" t="e">
        <f>VLOOKUP(D67,非表示_活動量と単位!$D$8:$E$75,2,FALSE)</f>
        <v>#N/A</v>
      </c>
      <c r="B67" s="225"/>
      <c r="C67" s="226"/>
      <c r="D67" s="227"/>
      <c r="E67" s="253"/>
      <c r="F67" s="359" t="str">
        <f t="shared" si="11"/>
        <v/>
      </c>
      <c r="G67" s="206" t="str">
        <f t="shared" si="12"/>
        <v/>
      </c>
      <c r="H67" s="262" t="str">
        <f t="shared" si="13"/>
        <v/>
      </c>
      <c r="I67" s="206" t="str">
        <f t="shared" si="14"/>
        <v/>
      </c>
      <c r="J67" s="301" t="str">
        <f t="shared" si="15"/>
        <v/>
      </c>
      <c r="K67" s="206" t="str">
        <f t="shared" si="16"/>
        <v/>
      </c>
      <c r="L67" s="366" t="str">
        <f t="shared" si="17"/>
        <v/>
      </c>
      <c r="M67" s="330"/>
    </row>
    <row r="68" spans="1:68" ht="25.9" customHeight="1" x14ac:dyDescent="0.4">
      <c r="A68" s="207" t="e">
        <f>VLOOKUP(D68,非表示_活動量と単位!$D$8:$E$75,2,FALSE)</f>
        <v>#N/A</v>
      </c>
      <c r="B68" s="225"/>
      <c r="C68" s="226"/>
      <c r="D68" s="227"/>
      <c r="E68" s="253"/>
      <c r="F68" s="359" t="str">
        <f t="shared" si="11"/>
        <v/>
      </c>
      <c r="G68" s="206" t="str">
        <f t="shared" si="12"/>
        <v/>
      </c>
      <c r="H68" s="262" t="str">
        <f t="shared" si="13"/>
        <v/>
      </c>
      <c r="I68" s="206" t="str">
        <f t="shared" si="14"/>
        <v/>
      </c>
      <c r="J68" s="301" t="str">
        <f t="shared" si="15"/>
        <v/>
      </c>
      <c r="K68" s="206" t="str">
        <f t="shared" si="16"/>
        <v/>
      </c>
      <c r="L68" s="366" t="str">
        <f t="shared" si="17"/>
        <v/>
      </c>
      <c r="M68" s="330"/>
      <c r="BO68" s="200"/>
      <c r="BP68" s="197"/>
    </row>
    <row r="69" spans="1:68" ht="25.9" customHeight="1" x14ac:dyDescent="0.4">
      <c r="A69" s="207" t="e">
        <f>VLOOKUP(D69,非表示_活動量と単位!$D$8:$E$75,2,FALSE)</f>
        <v>#N/A</v>
      </c>
      <c r="B69" s="225"/>
      <c r="C69" s="226"/>
      <c r="D69" s="227"/>
      <c r="E69" s="253"/>
      <c r="F69" s="359" t="str">
        <f t="shared" si="11"/>
        <v/>
      </c>
      <c r="G69" s="206" t="str">
        <f t="shared" si="12"/>
        <v/>
      </c>
      <c r="H69" s="262" t="str">
        <f t="shared" si="13"/>
        <v/>
      </c>
      <c r="I69" s="206" t="str">
        <f t="shared" si="14"/>
        <v/>
      </c>
      <c r="J69" s="301" t="str">
        <f t="shared" si="15"/>
        <v/>
      </c>
      <c r="K69" s="206" t="str">
        <f t="shared" si="16"/>
        <v/>
      </c>
      <c r="L69" s="366" t="str">
        <f t="shared" si="17"/>
        <v/>
      </c>
      <c r="M69" s="330"/>
      <c r="BO69" s="200"/>
      <c r="BP69" s="197"/>
    </row>
    <row r="70" spans="1:68" ht="25.9" customHeight="1" x14ac:dyDescent="0.4">
      <c r="A70" s="207" t="e">
        <f>VLOOKUP(D70,非表示_活動量と単位!$D$8:$E$75,2,FALSE)</f>
        <v>#N/A</v>
      </c>
      <c r="B70" s="225"/>
      <c r="C70" s="226"/>
      <c r="D70" s="227"/>
      <c r="E70" s="253"/>
      <c r="F70" s="359" t="str">
        <f t="shared" si="11"/>
        <v/>
      </c>
      <c r="G70" s="206" t="str">
        <f t="shared" si="12"/>
        <v/>
      </c>
      <c r="H70" s="262" t="str">
        <f t="shared" si="13"/>
        <v/>
      </c>
      <c r="I70" s="206" t="str">
        <f t="shared" si="14"/>
        <v/>
      </c>
      <c r="J70" s="301" t="str">
        <f t="shared" si="15"/>
        <v/>
      </c>
      <c r="K70" s="206" t="str">
        <f t="shared" si="16"/>
        <v/>
      </c>
      <c r="L70" s="366" t="str">
        <f t="shared" si="17"/>
        <v/>
      </c>
      <c r="M70" s="330"/>
      <c r="BO70" s="200"/>
      <c r="BP70" s="197"/>
    </row>
    <row r="71" spans="1:68" ht="25.9" customHeight="1" x14ac:dyDescent="0.4">
      <c r="A71" s="207" t="e">
        <f>VLOOKUP(D71,非表示_活動量と単位!$D$8:$E$75,2,FALSE)</f>
        <v>#N/A</v>
      </c>
      <c r="B71" s="225"/>
      <c r="C71" s="226"/>
      <c r="D71" s="227"/>
      <c r="E71" s="253"/>
      <c r="F71" s="359" t="str">
        <f t="shared" si="11"/>
        <v/>
      </c>
      <c r="G71" s="206" t="str">
        <f t="shared" si="12"/>
        <v/>
      </c>
      <c r="H71" s="262" t="str">
        <f t="shared" si="13"/>
        <v/>
      </c>
      <c r="I71" s="206" t="str">
        <f t="shared" si="14"/>
        <v/>
      </c>
      <c r="J71" s="301" t="str">
        <f t="shared" si="15"/>
        <v/>
      </c>
      <c r="K71" s="206" t="str">
        <f t="shared" si="16"/>
        <v/>
      </c>
      <c r="L71" s="366" t="str">
        <f t="shared" si="17"/>
        <v/>
      </c>
      <c r="M71" s="330"/>
      <c r="BO71" s="200"/>
      <c r="BP71" s="197"/>
    </row>
    <row r="72" spans="1:68" ht="25.9" customHeight="1" x14ac:dyDescent="0.4">
      <c r="A72" s="207" t="e">
        <f>VLOOKUP(D72,非表示_活動量と単位!$D$8:$E$75,2,FALSE)</f>
        <v>#N/A</v>
      </c>
      <c r="B72" s="225"/>
      <c r="C72" s="226"/>
      <c r="D72" s="227"/>
      <c r="E72" s="253"/>
      <c r="F72" s="359" t="str">
        <f t="shared" si="11"/>
        <v/>
      </c>
      <c r="G72" s="206" t="str">
        <f t="shared" si="12"/>
        <v/>
      </c>
      <c r="H72" s="262" t="str">
        <f t="shared" si="13"/>
        <v/>
      </c>
      <c r="I72" s="206" t="str">
        <f t="shared" si="14"/>
        <v/>
      </c>
      <c r="J72" s="301" t="str">
        <f t="shared" si="15"/>
        <v/>
      </c>
      <c r="K72" s="206" t="str">
        <f t="shared" si="16"/>
        <v/>
      </c>
      <c r="L72" s="366" t="str">
        <f t="shared" si="17"/>
        <v/>
      </c>
      <c r="M72" s="330"/>
      <c r="BO72" s="200"/>
      <c r="BP72" s="197"/>
    </row>
    <row r="73" spans="1:68" ht="25.9" customHeight="1" x14ac:dyDescent="0.4">
      <c r="A73" s="207" t="e">
        <f>VLOOKUP(D73,非表示_活動量と単位!$D$8:$E$75,2,FALSE)</f>
        <v>#N/A</v>
      </c>
      <c r="B73" s="225"/>
      <c r="C73" s="226"/>
      <c r="D73" s="227"/>
      <c r="E73" s="253"/>
      <c r="F73" s="359" t="str">
        <f t="shared" si="11"/>
        <v/>
      </c>
      <c r="G73" s="206" t="str">
        <f t="shared" si="12"/>
        <v/>
      </c>
      <c r="H73" s="262" t="str">
        <f t="shared" si="13"/>
        <v/>
      </c>
      <c r="I73" s="206" t="str">
        <f t="shared" si="14"/>
        <v/>
      </c>
      <c r="J73" s="301" t="str">
        <f t="shared" si="15"/>
        <v/>
      </c>
      <c r="K73" s="206" t="str">
        <f t="shared" si="16"/>
        <v/>
      </c>
      <c r="L73" s="366" t="str">
        <f t="shared" si="17"/>
        <v/>
      </c>
      <c r="M73" s="330"/>
      <c r="BO73" s="200"/>
      <c r="BP73" s="197"/>
    </row>
    <row r="74" spans="1:68" ht="25.9" customHeight="1" x14ac:dyDescent="0.4">
      <c r="A74" s="207" t="e">
        <f>VLOOKUP(D74,非表示_活動量と単位!$D$8:$E$75,2,FALSE)</f>
        <v>#N/A</v>
      </c>
      <c r="B74" s="225"/>
      <c r="C74" s="226"/>
      <c r="D74" s="227"/>
      <c r="E74" s="253"/>
      <c r="F74" s="359" t="str">
        <f t="shared" si="11"/>
        <v/>
      </c>
      <c r="G74" s="206" t="str">
        <f t="shared" si="12"/>
        <v/>
      </c>
      <c r="H74" s="262" t="str">
        <f t="shared" si="13"/>
        <v/>
      </c>
      <c r="I74" s="206" t="str">
        <f t="shared" si="14"/>
        <v/>
      </c>
      <c r="J74" s="301" t="str">
        <f t="shared" si="15"/>
        <v/>
      </c>
      <c r="K74" s="206" t="str">
        <f t="shared" si="16"/>
        <v/>
      </c>
      <c r="L74" s="366" t="str">
        <f t="shared" si="17"/>
        <v/>
      </c>
      <c r="M74" s="330"/>
      <c r="BO74" s="200"/>
      <c r="BP74" s="197"/>
    </row>
    <row r="75" spans="1:68" ht="25.9" customHeight="1" x14ac:dyDescent="0.4">
      <c r="A75" s="207" t="e">
        <f>VLOOKUP(D75,非表示_活動量と単位!$D$8:$E$75,2,FALSE)</f>
        <v>#N/A</v>
      </c>
      <c r="B75" s="225"/>
      <c r="C75" s="226"/>
      <c r="D75" s="227"/>
      <c r="E75" s="253"/>
      <c r="F75" s="359" t="str">
        <f t="shared" si="11"/>
        <v/>
      </c>
      <c r="G75" s="206" t="str">
        <f t="shared" si="12"/>
        <v/>
      </c>
      <c r="H75" s="262" t="str">
        <f t="shared" si="13"/>
        <v/>
      </c>
      <c r="I75" s="206" t="str">
        <f t="shared" si="14"/>
        <v/>
      </c>
      <c r="J75" s="301" t="str">
        <f t="shared" si="15"/>
        <v/>
      </c>
      <c r="K75" s="206" t="str">
        <f t="shared" si="16"/>
        <v/>
      </c>
      <c r="L75" s="366" t="str">
        <f t="shared" si="17"/>
        <v/>
      </c>
      <c r="M75" s="330"/>
      <c r="BO75" s="200"/>
      <c r="BP75" s="197"/>
    </row>
    <row r="76" spans="1:68" ht="25.9" customHeight="1" x14ac:dyDescent="0.4">
      <c r="A76" s="207" t="e">
        <f>VLOOKUP(D76,非表示_活動量と単位!$D$8:$E$75,2,FALSE)</f>
        <v>#N/A</v>
      </c>
      <c r="B76" s="225"/>
      <c r="C76" s="226"/>
      <c r="D76" s="227"/>
      <c r="E76" s="253"/>
      <c r="F76" s="359" t="str">
        <f t="shared" si="11"/>
        <v/>
      </c>
      <c r="G76" s="206" t="str">
        <f t="shared" si="12"/>
        <v/>
      </c>
      <c r="H76" s="262" t="str">
        <f t="shared" si="13"/>
        <v/>
      </c>
      <c r="I76" s="206" t="str">
        <f t="shared" si="14"/>
        <v/>
      </c>
      <c r="J76" s="301" t="str">
        <f t="shared" si="15"/>
        <v/>
      </c>
      <c r="K76" s="206" t="str">
        <f t="shared" si="16"/>
        <v/>
      </c>
      <c r="L76" s="366" t="str">
        <f t="shared" si="17"/>
        <v/>
      </c>
      <c r="M76" s="330"/>
      <c r="BO76" s="200"/>
      <c r="BP76" s="197"/>
    </row>
    <row r="77" spans="1:68" ht="25.9" customHeight="1" x14ac:dyDescent="0.4">
      <c r="A77" s="207" t="e">
        <f>VLOOKUP(D77,非表示_活動量と単位!$D$8:$E$75,2,FALSE)</f>
        <v>#N/A</v>
      </c>
      <c r="B77" s="225"/>
      <c r="C77" s="226"/>
      <c r="D77" s="227"/>
      <c r="E77" s="253"/>
      <c r="F77" s="359" t="str">
        <f t="shared" si="11"/>
        <v/>
      </c>
      <c r="G77" s="206" t="str">
        <f t="shared" si="12"/>
        <v/>
      </c>
      <c r="H77" s="262" t="str">
        <f t="shared" si="13"/>
        <v/>
      </c>
      <c r="I77" s="206" t="str">
        <f t="shared" si="14"/>
        <v/>
      </c>
      <c r="J77" s="301" t="str">
        <f t="shared" si="15"/>
        <v/>
      </c>
      <c r="K77" s="206" t="str">
        <f t="shared" si="16"/>
        <v/>
      </c>
      <c r="L77" s="366" t="str">
        <f t="shared" si="17"/>
        <v/>
      </c>
      <c r="M77" s="330"/>
    </row>
    <row r="78" spans="1:68" ht="25.9" customHeight="1" x14ac:dyDescent="0.4">
      <c r="A78" s="207" t="e">
        <f>VLOOKUP(D78,非表示_活動量と単位!$D$8:$E$75,2,FALSE)</f>
        <v>#N/A</v>
      </c>
      <c r="B78" s="225"/>
      <c r="C78" s="226"/>
      <c r="D78" s="227"/>
      <c r="E78" s="253"/>
      <c r="F78" s="359" t="str">
        <f t="shared" si="11"/>
        <v/>
      </c>
      <c r="G78" s="206" t="str">
        <f t="shared" si="12"/>
        <v/>
      </c>
      <c r="H78" s="262" t="str">
        <f t="shared" si="13"/>
        <v/>
      </c>
      <c r="I78" s="206" t="str">
        <f t="shared" si="14"/>
        <v/>
      </c>
      <c r="J78" s="301" t="str">
        <f t="shared" si="15"/>
        <v/>
      </c>
      <c r="K78" s="206" t="str">
        <f t="shared" si="16"/>
        <v/>
      </c>
      <c r="L78" s="366" t="str">
        <f t="shared" si="17"/>
        <v/>
      </c>
      <c r="M78" s="330"/>
      <c r="BO78" s="200"/>
      <c r="BP78" s="197"/>
    </row>
    <row r="79" spans="1:68" ht="25.9" customHeight="1" x14ac:dyDescent="0.4">
      <c r="A79" s="207" t="e">
        <f>VLOOKUP(D79,非表示_活動量と単位!$D$8:$E$75,2,FALSE)</f>
        <v>#N/A</v>
      </c>
      <c r="B79" s="225"/>
      <c r="C79" s="226"/>
      <c r="D79" s="227"/>
      <c r="E79" s="253"/>
      <c r="F79" s="359" t="str">
        <f t="shared" si="11"/>
        <v/>
      </c>
      <c r="G79" s="206" t="str">
        <f t="shared" si="12"/>
        <v/>
      </c>
      <c r="H79" s="262" t="str">
        <f t="shared" si="13"/>
        <v/>
      </c>
      <c r="I79" s="206" t="str">
        <f t="shared" si="14"/>
        <v/>
      </c>
      <c r="J79" s="301" t="str">
        <f t="shared" si="15"/>
        <v/>
      </c>
      <c r="K79" s="206" t="str">
        <f t="shared" si="16"/>
        <v/>
      </c>
      <c r="L79" s="366" t="str">
        <f t="shared" si="17"/>
        <v/>
      </c>
      <c r="M79" s="330"/>
      <c r="BO79" s="200"/>
      <c r="BP79" s="197"/>
    </row>
    <row r="80" spans="1:68" ht="25.9" customHeight="1" x14ac:dyDescent="0.4">
      <c r="A80" s="207" t="e">
        <f>VLOOKUP(D80,非表示_活動量と単位!$D$8:$E$75,2,FALSE)</f>
        <v>#N/A</v>
      </c>
      <c r="B80" s="225"/>
      <c r="C80" s="226"/>
      <c r="D80" s="227"/>
      <c r="E80" s="253"/>
      <c r="F80" s="359" t="str">
        <f t="shared" si="11"/>
        <v/>
      </c>
      <c r="G80" s="206" t="str">
        <f t="shared" si="12"/>
        <v/>
      </c>
      <c r="H80" s="262" t="str">
        <f t="shared" si="13"/>
        <v/>
      </c>
      <c r="I80" s="206" t="str">
        <f t="shared" si="14"/>
        <v/>
      </c>
      <c r="J80" s="301" t="str">
        <f t="shared" si="15"/>
        <v/>
      </c>
      <c r="K80" s="206" t="str">
        <f t="shared" si="16"/>
        <v/>
      </c>
      <c r="L80" s="366" t="str">
        <f t="shared" si="17"/>
        <v/>
      </c>
      <c r="M80" s="330"/>
      <c r="BO80" s="200"/>
      <c r="BP80" s="197"/>
    </row>
    <row r="81" spans="1:68" ht="25.9" customHeight="1" x14ac:dyDescent="0.4">
      <c r="A81" s="207" t="e">
        <f>VLOOKUP(D81,非表示_活動量と単位!$D$8:$E$75,2,FALSE)</f>
        <v>#N/A</v>
      </c>
      <c r="B81" s="225"/>
      <c r="C81" s="226"/>
      <c r="D81" s="227"/>
      <c r="E81" s="253"/>
      <c r="F81" s="359" t="str">
        <f t="shared" si="11"/>
        <v/>
      </c>
      <c r="G81" s="206" t="str">
        <f t="shared" si="12"/>
        <v/>
      </c>
      <c r="H81" s="262" t="str">
        <f t="shared" ref="H81:H103" si="18">IF($D81="","",IFERROR(IF(VLOOKUP($C81,モニタリングポイント,9,FALSE)="デフォルト値",VLOOKUP($D81,デフォルト値,4,FALSE),""),""))</f>
        <v/>
      </c>
      <c r="I81" s="206" t="str">
        <f t="shared" si="14"/>
        <v/>
      </c>
      <c r="J81" s="301" t="str">
        <f t="shared" ref="J81:J103" si="19">IF($D81="","",IFERROR(IF(VLOOKUP($C81,モニタリングポイント,11,FALSE)="デフォルト値",VLOOKUP($D81,デフォルト値,5,FALSE),""),""))</f>
        <v/>
      </c>
      <c r="K81" s="206" t="str">
        <f t="shared" si="16"/>
        <v/>
      </c>
      <c r="L81" s="366" t="str">
        <f t="shared" ref="L81:L103" si="20">IF($D81="","",IF($A81=0,F81*H81*J81,F81*J81))</f>
        <v/>
      </c>
      <c r="M81" s="330"/>
      <c r="BO81" s="200"/>
      <c r="BP81" s="197"/>
    </row>
    <row r="82" spans="1:68" ht="25.9" customHeight="1" x14ac:dyDescent="0.4">
      <c r="A82" s="207" t="e">
        <f>VLOOKUP(D82,非表示_活動量と単位!$D$8:$E$75,2,FALSE)</f>
        <v>#N/A</v>
      </c>
      <c r="B82" s="225"/>
      <c r="C82" s="226"/>
      <c r="D82" s="227"/>
      <c r="E82" s="253"/>
      <c r="F82" s="359" t="str">
        <f t="shared" si="11"/>
        <v/>
      </c>
      <c r="G82" s="206" t="str">
        <f t="shared" si="12"/>
        <v/>
      </c>
      <c r="H82" s="262" t="str">
        <f t="shared" si="18"/>
        <v/>
      </c>
      <c r="I82" s="206" t="str">
        <f t="shared" si="14"/>
        <v/>
      </c>
      <c r="J82" s="301" t="str">
        <f t="shared" si="19"/>
        <v/>
      </c>
      <c r="K82" s="206" t="str">
        <f t="shared" si="16"/>
        <v/>
      </c>
      <c r="L82" s="366" t="str">
        <f t="shared" si="20"/>
        <v/>
      </c>
      <c r="M82" s="330"/>
      <c r="BO82" s="200"/>
      <c r="BP82" s="197"/>
    </row>
    <row r="83" spans="1:68" ht="25.9" customHeight="1" x14ac:dyDescent="0.4">
      <c r="A83" s="207" t="e">
        <f>VLOOKUP(D83,非表示_活動量と単位!$D$8:$E$75,2,FALSE)</f>
        <v>#N/A</v>
      </c>
      <c r="B83" s="225"/>
      <c r="C83" s="226"/>
      <c r="D83" s="227"/>
      <c r="E83" s="253"/>
      <c r="F83" s="359" t="str">
        <f t="shared" si="11"/>
        <v/>
      </c>
      <c r="G83" s="206" t="str">
        <f t="shared" si="12"/>
        <v/>
      </c>
      <c r="H83" s="262" t="str">
        <f t="shared" si="18"/>
        <v/>
      </c>
      <c r="I83" s="206" t="str">
        <f t="shared" si="14"/>
        <v/>
      </c>
      <c r="J83" s="301" t="str">
        <f t="shared" si="19"/>
        <v/>
      </c>
      <c r="K83" s="206" t="str">
        <f t="shared" si="16"/>
        <v/>
      </c>
      <c r="L83" s="366" t="str">
        <f t="shared" si="20"/>
        <v/>
      </c>
      <c r="M83" s="330"/>
      <c r="BO83" s="200"/>
      <c r="BP83" s="197"/>
    </row>
    <row r="84" spans="1:68" ht="25.9" customHeight="1" x14ac:dyDescent="0.4">
      <c r="A84" s="207" t="e">
        <f>VLOOKUP(D84,非表示_活動量と単位!$D$8:$E$75,2,FALSE)</f>
        <v>#N/A</v>
      </c>
      <c r="B84" s="225"/>
      <c r="C84" s="226"/>
      <c r="D84" s="227"/>
      <c r="E84" s="253"/>
      <c r="F84" s="359" t="str">
        <f t="shared" si="11"/>
        <v/>
      </c>
      <c r="G84" s="206" t="str">
        <f t="shared" si="12"/>
        <v/>
      </c>
      <c r="H84" s="262" t="str">
        <f t="shared" si="18"/>
        <v/>
      </c>
      <c r="I84" s="206" t="str">
        <f t="shared" si="14"/>
        <v/>
      </c>
      <c r="J84" s="301" t="str">
        <f t="shared" si="19"/>
        <v/>
      </c>
      <c r="K84" s="206" t="str">
        <f t="shared" si="16"/>
        <v/>
      </c>
      <c r="L84" s="366" t="str">
        <f t="shared" si="20"/>
        <v/>
      </c>
      <c r="M84" s="330"/>
      <c r="BO84" s="200"/>
      <c r="BP84" s="197"/>
    </row>
    <row r="85" spans="1:68" ht="25.9" customHeight="1" x14ac:dyDescent="0.4">
      <c r="A85" s="207" t="e">
        <f>VLOOKUP(D85,非表示_活動量と単位!$D$8:$E$75,2,FALSE)</f>
        <v>#N/A</v>
      </c>
      <c r="B85" s="225"/>
      <c r="C85" s="226"/>
      <c r="D85" s="227"/>
      <c r="E85" s="253"/>
      <c r="F85" s="359" t="str">
        <f t="shared" si="11"/>
        <v/>
      </c>
      <c r="G85" s="206" t="str">
        <f t="shared" si="12"/>
        <v/>
      </c>
      <c r="H85" s="262" t="str">
        <f t="shared" si="18"/>
        <v/>
      </c>
      <c r="I85" s="206" t="str">
        <f t="shared" si="14"/>
        <v/>
      </c>
      <c r="J85" s="301" t="str">
        <f t="shared" si="19"/>
        <v/>
      </c>
      <c r="K85" s="206" t="str">
        <f t="shared" si="16"/>
        <v/>
      </c>
      <c r="L85" s="366" t="str">
        <f t="shared" si="20"/>
        <v/>
      </c>
      <c r="M85" s="330"/>
      <c r="BO85" s="200"/>
      <c r="BP85" s="197"/>
    </row>
    <row r="86" spans="1:68" ht="25.9" customHeight="1" x14ac:dyDescent="0.4">
      <c r="A86" s="207" t="e">
        <f>VLOOKUP(D86,非表示_活動量と単位!$D$8:$E$75,2,FALSE)</f>
        <v>#N/A</v>
      </c>
      <c r="B86" s="225"/>
      <c r="C86" s="226"/>
      <c r="D86" s="227"/>
      <c r="E86" s="253"/>
      <c r="F86" s="359" t="str">
        <f t="shared" si="11"/>
        <v/>
      </c>
      <c r="G86" s="206" t="str">
        <f t="shared" si="12"/>
        <v/>
      </c>
      <c r="H86" s="262" t="str">
        <f t="shared" si="18"/>
        <v/>
      </c>
      <c r="I86" s="206" t="str">
        <f t="shared" si="14"/>
        <v/>
      </c>
      <c r="J86" s="301" t="str">
        <f t="shared" si="19"/>
        <v/>
      </c>
      <c r="K86" s="206" t="str">
        <f t="shared" si="16"/>
        <v/>
      </c>
      <c r="L86" s="366" t="str">
        <f t="shared" si="20"/>
        <v/>
      </c>
      <c r="M86" s="330"/>
      <c r="BO86" s="200"/>
      <c r="BP86" s="197"/>
    </row>
    <row r="87" spans="1:68" ht="25.9" customHeight="1" x14ac:dyDescent="0.4">
      <c r="A87" s="207" t="e">
        <f>VLOOKUP(D87,非表示_活動量と単位!$D$8:$E$75,2,FALSE)</f>
        <v>#N/A</v>
      </c>
      <c r="B87" s="225"/>
      <c r="C87" s="226"/>
      <c r="D87" s="227"/>
      <c r="E87" s="253"/>
      <c r="F87" s="359" t="str">
        <f t="shared" si="11"/>
        <v/>
      </c>
      <c r="G87" s="206" t="str">
        <f t="shared" si="12"/>
        <v/>
      </c>
      <c r="H87" s="262" t="str">
        <f t="shared" si="18"/>
        <v/>
      </c>
      <c r="I87" s="206" t="str">
        <f t="shared" si="14"/>
        <v/>
      </c>
      <c r="J87" s="301" t="str">
        <f t="shared" si="19"/>
        <v/>
      </c>
      <c r="K87" s="206" t="str">
        <f t="shared" si="16"/>
        <v/>
      </c>
      <c r="L87" s="366" t="str">
        <f t="shared" si="20"/>
        <v/>
      </c>
      <c r="M87" s="330"/>
      <c r="BO87" s="200"/>
      <c r="BP87" s="197"/>
    </row>
    <row r="88" spans="1:68" ht="25.9" customHeight="1" x14ac:dyDescent="0.4">
      <c r="A88" s="207" t="e">
        <f>VLOOKUP(D88,非表示_活動量と単位!$D$8:$E$75,2,FALSE)</f>
        <v>#N/A</v>
      </c>
      <c r="B88" s="225"/>
      <c r="C88" s="226"/>
      <c r="D88" s="227"/>
      <c r="E88" s="253"/>
      <c r="F88" s="359" t="str">
        <f t="shared" si="11"/>
        <v/>
      </c>
      <c r="G88" s="206" t="str">
        <f t="shared" si="12"/>
        <v/>
      </c>
      <c r="H88" s="262" t="str">
        <f t="shared" si="18"/>
        <v/>
      </c>
      <c r="I88" s="206" t="str">
        <f t="shared" si="14"/>
        <v/>
      </c>
      <c r="J88" s="301" t="str">
        <f t="shared" si="19"/>
        <v/>
      </c>
      <c r="K88" s="206" t="str">
        <f t="shared" si="16"/>
        <v/>
      </c>
      <c r="L88" s="366" t="str">
        <f t="shared" si="20"/>
        <v/>
      </c>
      <c r="M88" s="330"/>
    </row>
    <row r="89" spans="1:68" ht="25.9" customHeight="1" x14ac:dyDescent="0.4">
      <c r="A89" s="207" t="e">
        <f>VLOOKUP(D89,非表示_活動量と単位!$D$8:$E$75,2,FALSE)</f>
        <v>#N/A</v>
      </c>
      <c r="B89" s="225"/>
      <c r="C89" s="226"/>
      <c r="D89" s="227"/>
      <c r="E89" s="253"/>
      <c r="F89" s="359" t="str">
        <f t="shared" si="11"/>
        <v/>
      </c>
      <c r="G89" s="206" t="str">
        <f t="shared" si="12"/>
        <v/>
      </c>
      <c r="H89" s="262" t="str">
        <f t="shared" si="18"/>
        <v/>
      </c>
      <c r="I89" s="206" t="str">
        <f t="shared" si="14"/>
        <v/>
      </c>
      <c r="J89" s="301" t="str">
        <f t="shared" si="19"/>
        <v/>
      </c>
      <c r="K89" s="206" t="str">
        <f t="shared" si="16"/>
        <v/>
      </c>
      <c r="L89" s="366" t="str">
        <f t="shared" si="20"/>
        <v/>
      </c>
      <c r="M89" s="330"/>
      <c r="BO89" s="200"/>
      <c r="BP89" s="197"/>
    </row>
    <row r="90" spans="1:68" ht="25.9" customHeight="1" x14ac:dyDescent="0.4">
      <c r="A90" s="207" t="e">
        <f>VLOOKUP(D90,非表示_活動量と単位!$D$8:$E$75,2,FALSE)</f>
        <v>#N/A</v>
      </c>
      <c r="B90" s="225"/>
      <c r="C90" s="226"/>
      <c r="D90" s="227"/>
      <c r="E90" s="253"/>
      <c r="F90" s="359" t="str">
        <f t="shared" si="11"/>
        <v/>
      </c>
      <c r="G90" s="206" t="str">
        <f t="shared" si="12"/>
        <v/>
      </c>
      <c r="H90" s="262" t="str">
        <f t="shared" si="18"/>
        <v/>
      </c>
      <c r="I90" s="206" t="str">
        <f t="shared" si="14"/>
        <v/>
      </c>
      <c r="J90" s="301" t="str">
        <f t="shared" si="19"/>
        <v/>
      </c>
      <c r="K90" s="206" t="str">
        <f t="shared" si="16"/>
        <v/>
      </c>
      <c r="L90" s="366" t="str">
        <f t="shared" si="20"/>
        <v/>
      </c>
      <c r="M90" s="330"/>
      <c r="BO90" s="200"/>
      <c r="BP90" s="197"/>
    </row>
    <row r="91" spans="1:68" ht="25.9" customHeight="1" x14ac:dyDescent="0.4">
      <c r="A91" s="207" t="e">
        <f>VLOOKUP(D91,非表示_活動量と単位!$D$8:$E$75,2,FALSE)</f>
        <v>#N/A</v>
      </c>
      <c r="B91" s="225"/>
      <c r="C91" s="226"/>
      <c r="D91" s="227"/>
      <c r="E91" s="253"/>
      <c r="F91" s="359" t="str">
        <f t="shared" si="11"/>
        <v/>
      </c>
      <c r="G91" s="206" t="str">
        <f t="shared" si="12"/>
        <v/>
      </c>
      <c r="H91" s="262" t="str">
        <f t="shared" si="18"/>
        <v/>
      </c>
      <c r="I91" s="206" t="str">
        <f t="shared" si="14"/>
        <v/>
      </c>
      <c r="J91" s="301" t="str">
        <f t="shared" si="19"/>
        <v/>
      </c>
      <c r="K91" s="206" t="str">
        <f t="shared" si="16"/>
        <v/>
      </c>
      <c r="L91" s="366" t="str">
        <f t="shared" si="20"/>
        <v/>
      </c>
      <c r="M91" s="330"/>
      <c r="BO91" s="200"/>
      <c r="BP91" s="197"/>
    </row>
    <row r="92" spans="1:68" ht="25.9" customHeight="1" x14ac:dyDescent="0.4">
      <c r="A92" s="207" t="e">
        <f>VLOOKUP(D92,非表示_活動量と単位!$D$8:$E$75,2,FALSE)</f>
        <v>#N/A</v>
      </c>
      <c r="B92" s="225"/>
      <c r="C92" s="226"/>
      <c r="D92" s="227"/>
      <c r="E92" s="253"/>
      <c r="F92" s="359" t="str">
        <f t="shared" si="11"/>
        <v/>
      </c>
      <c r="G92" s="206" t="str">
        <f t="shared" si="12"/>
        <v/>
      </c>
      <c r="H92" s="262" t="str">
        <f t="shared" si="18"/>
        <v/>
      </c>
      <c r="I92" s="206" t="str">
        <f t="shared" si="14"/>
        <v/>
      </c>
      <c r="J92" s="301" t="str">
        <f t="shared" si="19"/>
        <v/>
      </c>
      <c r="K92" s="206" t="str">
        <f t="shared" si="16"/>
        <v/>
      </c>
      <c r="L92" s="366" t="str">
        <f t="shared" si="20"/>
        <v/>
      </c>
      <c r="M92" s="330"/>
      <c r="BO92" s="200"/>
      <c r="BP92" s="197"/>
    </row>
    <row r="93" spans="1:68" ht="25.9" customHeight="1" x14ac:dyDescent="0.4">
      <c r="A93" s="207" t="e">
        <f>VLOOKUP(D93,非表示_活動量と単位!$D$8:$E$75,2,FALSE)</f>
        <v>#N/A</v>
      </c>
      <c r="B93" s="225"/>
      <c r="C93" s="226"/>
      <c r="D93" s="227"/>
      <c r="E93" s="253"/>
      <c r="F93" s="359" t="str">
        <f t="shared" si="11"/>
        <v/>
      </c>
      <c r="G93" s="206" t="str">
        <f t="shared" si="12"/>
        <v/>
      </c>
      <c r="H93" s="262" t="str">
        <f t="shared" si="18"/>
        <v/>
      </c>
      <c r="I93" s="206" t="str">
        <f t="shared" si="14"/>
        <v/>
      </c>
      <c r="J93" s="301" t="str">
        <f t="shared" si="19"/>
        <v/>
      </c>
      <c r="K93" s="206" t="str">
        <f t="shared" si="16"/>
        <v/>
      </c>
      <c r="L93" s="366" t="str">
        <f t="shared" si="20"/>
        <v/>
      </c>
      <c r="M93" s="330"/>
    </row>
    <row r="94" spans="1:68" ht="25.9" customHeight="1" x14ac:dyDescent="0.4">
      <c r="A94" s="207" t="e">
        <f>VLOOKUP(D94,非表示_活動量と単位!$D$8:$E$75,2,FALSE)</f>
        <v>#N/A</v>
      </c>
      <c r="B94" s="225"/>
      <c r="C94" s="226"/>
      <c r="D94" s="227"/>
      <c r="E94" s="253"/>
      <c r="F94" s="359" t="str">
        <f t="shared" si="11"/>
        <v/>
      </c>
      <c r="G94" s="206" t="str">
        <f t="shared" si="12"/>
        <v/>
      </c>
      <c r="H94" s="262" t="str">
        <f t="shared" si="18"/>
        <v/>
      </c>
      <c r="I94" s="206" t="str">
        <f t="shared" si="14"/>
        <v/>
      </c>
      <c r="J94" s="301" t="str">
        <f t="shared" si="19"/>
        <v/>
      </c>
      <c r="K94" s="206" t="str">
        <f t="shared" si="16"/>
        <v/>
      </c>
      <c r="L94" s="366" t="str">
        <f t="shared" si="20"/>
        <v/>
      </c>
      <c r="M94" s="330"/>
      <c r="BO94" s="200"/>
      <c r="BP94" s="197"/>
    </row>
    <row r="95" spans="1:68" ht="25.9" customHeight="1" x14ac:dyDescent="0.4">
      <c r="A95" s="207" t="e">
        <f>VLOOKUP(D95,非表示_活動量と単位!$D$8:$E$75,2,FALSE)</f>
        <v>#N/A</v>
      </c>
      <c r="B95" s="225"/>
      <c r="C95" s="226"/>
      <c r="D95" s="227"/>
      <c r="E95" s="253"/>
      <c r="F95" s="359" t="str">
        <f t="shared" si="11"/>
        <v/>
      </c>
      <c r="G95" s="206" t="str">
        <f t="shared" si="12"/>
        <v/>
      </c>
      <c r="H95" s="262" t="str">
        <f t="shared" si="18"/>
        <v/>
      </c>
      <c r="I95" s="206" t="str">
        <f t="shared" si="14"/>
        <v/>
      </c>
      <c r="J95" s="301" t="str">
        <f t="shared" si="19"/>
        <v/>
      </c>
      <c r="K95" s="206" t="str">
        <f t="shared" si="16"/>
        <v/>
      </c>
      <c r="L95" s="366" t="str">
        <f t="shared" si="20"/>
        <v/>
      </c>
      <c r="M95" s="330"/>
      <c r="BO95" s="200"/>
      <c r="BP95" s="197"/>
    </row>
    <row r="96" spans="1:68" ht="25.9" customHeight="1" x14ac:dyDescent="0.4">
      <c r="A96" s="207" t="e">
        <f>VLOOKUP(D96,非表示_活動量と単位!$D$8:$E$75,2,FALSE)</f>
        <v>#N/A</v>
      </c>
      <c r="B96" s="225"/>
      <c r="C96" s="226"/>
      <c r="D96" s="227"/>
      <c r="E96" s="253"/>
      <c r="F96" s="359" t="str">
        <f t="shared" si="11"/>
        <v/>
      </c>
      <c r="G96" s="206" t="str">
        <f t="shared" si="12"/>
        <v/>
      </c>
      <c r="H96" s="262" t="str">
        <f t="shared" si="18"/>
        <v/>
      </c>
      <c r="I96" s="206" t="str">
        <f t="shared" si="14"/>
        <v/>
      </c>
      <c r="J96" s="301" t="str">
        <f t="shared" si="19"/>
        <v/>
      </c>
      <c r="K96" s="206" t="str">
        <f t="shared" si="16"/>
        <v/>
      </c>
      <c r="L96" s="366" t="str">
        <f t="shared" si="20"/>
        <v/>
      </c>
      <c r="M96" s="330"/>
      <c r="BO96" s="200"/>
      <c r="BP96" s="197"/>
    </row>
    <row r="97" spans="1:68" ht="25.9" customHeight="1" x14ac:dyDescent="0.4">
      <c r="A97" s="207" t="e">
        <f>VLOOKUP(D97,非表示_活動量と単位!$D$8:$E$75,2,FALSE)</f>
        <v>#N/A</v>
      </c>
      <c r="B97" s="225"/>
      <c r="C97" s="226"/>
      <c r="D97" s="227"/>
      <c r="E97" s="253"/>
      <c r="F97" s="359" t="str">
        <f t="shared" si="11"/>
        <v/>
      </c>
      <c r="G97" s="206" t="str">
        <f t="shared" si="12"/>
        <v/>
      </c>
      <c r="H97" s="262" t="str">
        <f t="shared" si="18"/>
        <v/>
      </c>
      <c r="I97" s="206" t="str">
        <f t="shared" si="14"/>
        <v/>
      </c>
      <c r="J97" s="301" t="str">
        <f t="shared" si="19"/>
        <v/>
      </c>
      <c r="K97" s="206" t="str">
        <f t="shared" si="16"/>
        <v/>
      </c>
      <c r="L97" s="366" t="str">
        <f t="shared" si="20"/>
        <v/>
      </c>
      <c r="M97" s="330"/>
      <c r="BO97" s="200"/>
      <c r="BP97" s="197"/>
    </row>
    <row r="98" spans="1:68" ht="25.9" customHeight="1" x14ac:dyDescent="0.4">
      <c r="A98" s="207" t="e">
        <f>VLOOKUP(D98,非表示_活動量と単位!$D$8:$E$75,2,FALSE)</f>
        <v>#N/A</v>
      </c>
      <c r="B98" s="225"/>
      <c r="C98" s="226"/>
      <c r="D98" s="227"/>
      <c r="E98" s="253"/>
      <c r="F98" s="359" t="str">
        <f t="shared" si="11"/>
        <v/>
      </c>
      <c r="G98" s="206" t="str">
        <f t="shared" si="12"/>
        <v/>
      </c>
      <c r="H98" s="262" t="str">
        <f t="shared" si="18"/>
        <v/>
      </c>
      <c r="I98" s="206" t="str">
        <f t="shared" si="14"/>
        <v/>
      </c>
      <c r="J98" s="301" t="str">
        <f t="shared" si="19"/>
        <v/>
      </c>
      <c r="K98" s="206" t="str">
        <f t="shared" si="16"/>
        <v/>
      </c>
      <c r="L98" s="366" t="str">
        <f t="shared" si="20"/>
        <v/>
      </c>
      <c r="M98" s="330"/>
    </row>
    <row r="99" spans="1:68" ht="25.9" customHeight="1" x14ac:dyDescent="0.4">
      <c r="A99" s="207" t="e">
        <f>VLOOKUP(D99,非表示_活動量と単位!$D$8:$E$75,2,FALSE)</f>
        <v>#N/A</v>
      </c>
      <c r="B99" s="225"/>
      <c r="C99" s="226"/>
      <c r="D99" s="227"/>
      <c r="E99" s="253"/>
      <c r="F99" s="359" t="str">
        <f t="shared" si="11"/>
        <v/>
      </c>
      <c r="G99" s="206" t="str">
        <f t="shared" si="12"/>
        <v/>
      </c>
      <c r="H99" s="262" t="str">
        <f t="shared" si="18"/>
        <v/>
      </c>
      <c r="I99" s="206" t="str">
        <f t="shared" si="14"/>
        <v/>
      </c>
      <c r="J99" s="301" t="str">
        <f t="shared" si="19"/>
        <v/>
      </c>
      <c r="K99" s="206" t="str">
        <f t="shared" si="16"/>
        <v/>
      </c>
      <c r="L99" s="366" t="str">
        <f t="shared" si="20"/>
        <v/>
      </c>
      <c r="M99" s="330"/>
    </row>
    <row r="100" spans="1:68" ht="25.9" customHeight="1" x14ac:dyDescent="0.4">
      <c r="A100" s="207" t="e">
        <f>VLOOKUP(D100,非表示_活動量と単位!$D$8:$E$75,2,FALSE)</f>
        <v>#N/A</v>
      </c>
      <c r="B100" s="225"/>
      <c r="C100" s="226"/>
      <c r="D100" s="227"/>
      <c r="E100" s="253"/>
      <c r="F100" s="359" t="str">
        <f t="shared" si="11"/>
        <v/>
      </c>
      <c r="G100" s="206" t="str">
        <f t="shared" si="12"/>
        <v/>
      </c>
      <c r="H100" s="262" t="str">
        <f t="shared" si="18"/>
        <v/>
      </c>
      <c r="I100" s="206" t="str">
        <f t="shared" si="14"/>
        <v/>
      </c>
      <c r="J100" s="301" t="str">
        <f t="shared" si="19"/>
        <v/>
      </c>
      <c r="K100" s="206" t="str">
        <f t="shared" si="16"/>
        <v/>
      </c>
      <c r="L100" s="366" t="str">
        <f t="shared" si="20"/>
        <v/>
      </c>
      <c r="M100" s="330"/>
    </row>
    <row r="101" spans="1:68" ht="25.9" customHeight="1" x14ac:dyDescent="0.4">
      <c r="A101" s="207" t="e">
        <f>VLOOKUP(D101,非表示_活動量と単位!$D$8:$E$75,2,FALSE)</f>
        <v>#N/A</v>
      </c>
      <c r="B101" s="225"/>
      <c r="C101" s="226"/>
      <c r="D101" s="227"/>
      <c r="E101" s="253"/>
      <c r="F101" s="359" t="str">
        <f t="shared" si="11"/>
        <v/>
      </c>
      <c r="G101" s="206" t="str">
        <f t="shared" si="12"/>
        <v/>
      </c>
      <c r="H101" s="262" t="str">
        <f t="shared" si="18"/>
        <v/>
      </c>
      <c r="I101" s="206" t="str">
        <f t="shared" si="14"/>
        <v/>
      </c>
      <c r="J101" s="301" t="str">
        <f t="shared" si="19"/>
        <v/>
      </c>
      <c r="K101" s="206" t="str">
        <f t="shared" si="16"/>
        <v/>
      </c>
      <c r="L101" s="366" t="str">
        <f t="shared" si="20"/>
        <v/>
      </c>
      <c r="M101" s="330"/>
    </row>
    <row r="102" spans="1:68" ht="25.9" customHeight="1" x14ac:dyDescent="0.4">
      <c r="A102" s="207" t="e">
        <f>VLOOKUP(D102,非表示_活動量と単位!$D$8:$E$75,2,FALSE)</f>
        <v>#N/A</v>
      </c>
      <c r="B102" s="225"/>
      <c r="C102" s="226"/>
      <c r="D102" s="227"/>
      <c r="E102" s="253"/>
      <c r="F102" s="359" t="str">
        <f t="shared" si="11"/>
        <v/>
      </c>
      <c r="G102" s="206" t="str">
        <f t="shared" si="12"/>
        <v/>
      </c>
      <c r="H102" s="262" t="str">
        <f t="shared" si="18"/>
        <v/>
      </c>
      <c r="I102" s="206" t="str">
        <f t="shared" si="14"/>
        <v/>
      </c>
      <c r="J102" s="301" t="str">
        <f t="shared" si="19"/>
        <v/>
      </c>
      <c r="K102" s="206" t="str">
        <f t="shared" si="16"/>
        <v/>
      </c>
      <c r="L102" s="366" t="str">
        <f t="shared" si="20"/>
        <v/>
      </c>
      <c r="M102" s="330"/>
    </row>
    <row r="103" spans="1:68" ht="25.15" customHeight="1" thickBot="1" x14ac:dyDescent="0.45">
      <c r="A103" s="207" t="e">
        <f>VLOOKUP(D103,非表示_活動量と単位!$D$8:$E$75,2,FALSE)</f>
        <v>#N/A</v>
      </c>
      <c r="B103" s="228"/>
      <c r="C103" s="135"/>
      <c r="D103" s="229"/>
      <c r="E103" s="370"/>
      <c r="F103" s="360" t="str">
        <f t="shared" si="11"/>
        <v/>
      </c>
      <c r="G103" s="208" t="str">
        <f t="shared" si="12"/>
        <v/>
      </c>
      <c r="H103" s="263" t="str">
        <f t="shared" si="18"/>
        <v/>
      </c>
      <c r="I103" s="208" t="str">
        <f t="shared" si="14"/>
        <v/>
      </c>
      <c r="J103" s="302" t="str">
        <f t="shared" si="19"/>
        <v/>
      </c>
      <c r="K103" s="208" t="str">
        <f t="shared" si="16"/>
        <v/>
      </c>
      <c r="L103" s="367" t="str">
        <f t="shared" si="20"/>
        <v/>
      </c>
      <c r="M103" s="331"/>
      <c r="S103" s="279"/>
      <c r="BO103" s="198"/>
      <c r="BP103" s="197"/>
    </row>
    <row r="104" spans="1:68" ht="12" customHeight="1" x14ac:dyDescent="0.4"/>
    <row r="105" spans="1:68" ht="12" customHeight="1" x14ac:dyDescent="0.4"/>
    <row r="106" spans="1:68" ht="12" customHeight="1" x14ac:dyDescent="0.4"/>
    <row r="107" spans="1:68" ht="12" customHeight="1" x14ac:dyDescent="0.4"/>
    <row r="108" spans="1:68" ht="12" customHeight="1" x14ac:dyDescent="0.4"/>
    <row r="109" spans="1:68" ht="12" customHeight="1" x14ac:dyDescent="0.4"/>
    <row r="110" spans="1:68" ht="12" customHeight="1" x14ac:dyDescent="0.4"/>
    <row r="111" spans="1:68" ht="12" customHeight="1" x14ac:dyDescent="0.4"/>
    <row r="112" spans="1:68" ht="12" customHeight="1" x14ac:dyDescent="0.4"/>
    <row r="113" spans="99:100" ht="12" customHeight="1" x14ac:dyDescent="0.4"/>
    <row r="114" spans="99:100" ht="12" customHeight="1" x14ac:dyDescent="0.4"/>
    <row r="115" spans="99:100" ht="12" customHeight="1" x14ac:dyDescent="0.4"/>
    <row r="116" spans="99:100" ht="12" customHeight="1" x14ac:dyDescent="0.4"/>
    <row r="117" spans="99:100" ht="12" customHeight="1" x14ac:dyDescent="0.4"/>
    <row r="118" spans="99:100" ht="12" customHeight="1" thickBot="1" x14ac:dyDescent="0.45">
      <c r="CV118" s="195" t="s">
        <v>681</v>
      </c>
    </row>
    <row r="119" spans="99:100" ht="12" customHeight="1" x14ac:dyDescent="0.4">
      <c r="CV119" s="201" t="s">
        <v>677</v>
      </c>
    </row>
    <row r="120" spans="99:100" ht="12" customHeight="1" x14ac:dyDescent="0.4">
      <c r="CV120" s="202" t="s">
        <v>679</v>
      </c>
    </row>
    <row r="121" spans="99:100" ht="12" customHeight="1" x14ac:dyDescent="0.4">
      <c r="CU121" s="203"/>
      <c r="CV121" s="202" t="s">
        <v>683</v>
      </c>
    </row>
    <row r="122" spans="99:100" ht="12" customHeight="1" x14ac:dyDescent="0.4">
      <c r="CU122" s="203"/>
      <c r="CV122" s="202" t="s">
        <v>680</v>
      </c>
    </row>
    <row r="123" spans="99:100" ht="12" customHeight="1" thickBot="1" x14ac:dyDescent="0.45">
      <c r="CU123" s="203"/>
      <c r="CV123" s="204" t="s">
        <v>678</v>
      </c>
    </row>
    <row r="124" spans="99:100" ht="12" customHeight="1" x14ac:dyDescent="0.4"/>
    <row r="125" spans="99:100" ht="12" customHeight="1" x14ac:dyDescent="0.4"/>
    <row r="126" spans="99:100" ht="12" customHeight="1" x14ac:dyDescent="0.4"/>
    <row r="127" spans="99:100" ht="12" customHeight="1" x14ac:dyDescent="0.4"/>
    <row r="128" spans="99:100"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94:98" ht="12" customHeight="1" x14ac:dyDescent="0.4"/>
    <row r="162" spans="94:98" ht="12" customHeight="1" x14ac:dyDescent="0.4"/>
    <row r="163" spans="94:98" ht="12" customHeight="1" x14ac:dyDescent="0.4"/>
    <row r="164" spans="94:98" ht="12" customHeight="1" x14ac:dyDescent="0.4"/>
    <row r="165" spans="94:98" ht="12" customHeight="1" x14ac:dyDescent="0.4"/>
    <row r="166" spans="94:98" ht="12" customHeight="1" x14ac:dyDescent="0.4"/>
    <row r="167" spans="94:98" ht="12" customHeight="1" x14ac:dyDescent="0.4"/>
    <row r="168" spans="94:98" ht="12" customHeight="1" x14ac:dyDescent="0.4"/>
    <row r="169" spans="94:98" ht="12" customHeight="1" x14ac:dyDescent="0.4"/>
    <row r="170" spans="94:98" ht="12" customHeight="1" x14ac:dyDescent="0.4">
      <c r="CP170" s="187"/>
      <c r="CQ170" s="187"/>
      <c r="CR170" s="187"/>
      <c r="CS170" s="187"/>
      <c r="CT170" s="187"/>
    </row>
    <row r="171" spans="94:98" ht="12" customHeight="1" x14ac:dyDescent="0.4">
      <c r="CP171" s="187"/>
      <c r="CQ171" s="187"/>
      <c r="CR171" s="187"/>
      <c r="CS171" s="187"/>
      <c r="CT171" s="187"/>
    </row>
    <row r="172" spans="94:98" ht="12" customHeight="1" x14ac:dyDescent="0.4">
      <c r="CP172" s="187"/>
      <c r="CQ172" s="187"/>
      <c r="CR172" s="187"/>
      <c r="CS172" s="187"/>
      <c r="CT172" s="187"/>
    </row>
    <row r="173" spans="94:98" ht="12" customHeight="1" x14ac:dyDescent="0.4">
      <c r="CP173" s="187"/>
      <c r="CQ173" s="187"/>
      <c r="CR173" s="187"/>
      <c r="CS173" s="187"/>
      <c r="CT173" s="187"/>
    </row>
    <row r="174" spans="94:98" ht="12" customHeight="1" x14ac:dyDescent="0.4">
      <c r="CP174" s="187"/>
      <c r="CQ174" s="187"/>
      <c r="CR174" s="187"/>
      <c r="CS174" s="187"/>
      <c r="CT174" s="187"/>
    </row>
    <row r="175" spans="94:98" ht="12" customHeight="1" x14ac:dyDescent="0.4">
      <c r="CP175" s="187"/>
      <c r="CQ175" s="187"/>
      <c r="CR175" s="187"/>
      <c r="CS175" s="187"/>
      <c r="CT175" s="187"/>
    </row>
    <row r="176" spans="94:98" ht="12" customHeight="1" x14ac:dyDescent="0.4">
      <c r="CP176" s="187"/>
      <c r="CQ176" s="187"/>
      <c r="CR176" s="187"/>
      <c r="CS176" s="187"/>
      <c r="CT176" s="187"/>
    </row>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ywgtLqy29aaFLQPaY86cHlASciToA9g/9Q9Cw8lM+69Lo1Ch841KX2juNlXvLf1iUpERgKGHSuAgnfBF4uLxWg==" saltValue="lMB0NW5V/t5fCHW/VdIQKw=="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H7:I21">
    <cfRule type="expression" dxfId="7" priority="2">
      <formula>$A7=1</formula>
    </cfRule>
  </conditionalFormatting>
  <conditionalFormatting sqref="B7:M31 L32 B49:M103">
    <cfRule type="expression" dxfId="6" priority="1">
      <formula>$AZ$3=TRUE</formula>
    </cfRule>
  </conditionalFormatting>
  <conditionalFormatting sqref="H7:I21 H49:I103">
    <cfRule type="expression" dxfId="5" priority="19">
      <formula>VLOOKUP($C7,モニタリングポイント,9,FALSE)="デフォルト値"</formula>
    </cfRule>
  </conditionalFormatting>
  <conditionalFormatting sqref="J7:K21 J48:K102">
    <cfRule type="expression" dxfId="4" priority="120">
      <formula>VLOOKUP($C7,モニタリングポイント,11,FALSE)="デフォルト値"</formula>
    </cfRule>
  </conditionalFormatting>
  <dataValidations count="1">
    <dataValidation type="list" allowBlank="1" showInputMessage="1" showErrorMessage="1" sqref="D49:D103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43" fitToHeight="0" orientation="portrait" r:id="rId1"/>
  <headerFooter>
    <oddFooter>&amp;L&amp;6sf03h9</oddFooter>
  </headerFooter>
  <rowBreaks count="3" manualBreakCount="3">
    <brk id="45" max="30" man="1"/>
    <brk id="88" max="30" man="1"/>
    <brk id="104" max="30" man="1"/>
  </rowBreaks>
  <ignoredErrors>
    <ignoredError sqref="F7:F31 F49:F103" unlockedFormula="1"/>
    <ignoredError sqref="A7:A21 A50: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1047750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1"/>
  <sheetViews>
    <sheetView showGridLines="0" view="pageBreakPreview" zoomScale="80" zoomScaleNormal="100" zoomScaleSheetLayoutView="80" workbookViewId="0"/>
  </sheetViews>
  <sheetFormatPr defaultColWidth="8.75" defaultRowHeight="13.5" x14ac:dyDescent="0.4"/>
  <cols>
    <col min="1" max="7" width="2.25" style="61" customWidth="1"/>
    <col min="8" max="8" width="17.5" style="61" customWidth="1"/>
    <col min="9" max="9" width="5.25" style="61" customWidth="1"/>
    <col min="10" max="10" width="3.625" style="61" customWidth="1"/>
    <col min="11" max="11" width="11.5" style="61" customWidth="1"/>
    <col min="12" max="12" width="2.25" style="61" customWidth="1"/>
    <col min="13" max="13" width="3" style="61" customWidth="1"/>
    <col min="14" max="14" width="10" style="61" customWidth="1"/>
    <col min="15" max="15" width="5.375" style="61" customWidth="1"/>
    <col min="16" max="16" width="10.5" style="61" customWidth="1"/>
    <col min="17" max="17" width="42.25" style="61" customWidth="1"/>
    <col min="18" max="19" width="2.25" style="61" customWidth="1"/>
    <col min="20" max="20" width="2.125" style="61" customWidth="1"/>
    <col min="21" max="34" width="2.25" style="61" customWidth="1"/>
    <col min="35" max="39" width="8.75" style="61"/>
    <col min="40" max="40" width="8.75" style="61" customWidth="1"/>
    <col min="41" max="41" width="8.75" style="61" hidden="1" customWidth="1"/>
    <col min="42" max="42" width="8.75" style="61" customWidth="1"/>
    <col min="43" max="16384" width="8.75" style="61"/>
  </cols>
  <sheetData>
    <row r="1" spans="2:41" ht="12" customHeight="1" x14ac:dyDescent="0.4"/>
    <row r="2" spans="2:41" ht="15" thickBot="1" x14ac:dyDescent="0.45">
      <c r="B2" s="74" t="str">
        <f ca="1">MID(CELL("filename",C2),FIND("]",CELL("filename",C2))+1,3)&amp;"．"</f>
        <v>6-2．</v>
      </c>
      <c r="C2" s="75"/>
      <c r="D2" s="75" t="s">
        <v>861</v>
      </c>
      <c r="E2" s="75"/>
      <c r="F2" s="25"/>
      <c r="G2" s="25"/>
      <c r="H2" s="25"/>
      <c r="I2" s="25"/>
      <c r="J2" s="5"/>
      <c r="K2" s="5"/>
      <c r="L2" s="5"/>
      <c r="M2" s="5"/>
      <c r="N2" s="5"/>
      <c r="O2" s="5"/>
      <c r="P2" s="5"/>
      <c r="Q2" s="5"/>
      <c r="R2" s="5"/>
      <c r="S2" s="5"/>
      <c r="T2" s="5"/>
      <c r="U2" s="5"/>
      <c r="AO2" s="26" t="s">
        <v>755</v>
      </c>
    </row>
    <row r="3" spans="2:41" ht="12" customHeight="1" thickBot="1" x14ac:dyDescent="0.45">
      <c r="AO3" s="29" t="b">
        <v>0</v>
      </c>
    </row>
    <row r="4" spans="2:41" ht="12" customHeight="1" thickBot="1" x14ac:dyDescent="0.45"/>
    <row r="5" spans="2:41" ht="12" customHeight="1" x14ac:dyDescent="0.4">
      <c r="B5" s="630" t="s">
        <v>754</v>
      </c>
      <c r="C5" s="443"/>
      <c r="D5" s="443"/>
      <c r="E5" s="443"/>
      <c r="F5" s="443"/>
      <c r="G5" s="444"/>
      <c r="H5" s="442" t="s">
        <v>823</v>
      </c>
      <c r="I5" s="443"/>
      <c r="J5" s="444"/>
      <c r="K5" s="619" t="s">
        <v>576</v>
      </c>
      <c r="L5" s="459"/>
      <c r="M5" s="459"/>
      <c r="N5" s="459"/>
      <c r="O5" s="459"/>
      <c r="P5" s="459"/>
      <c r="Q5" s="620"/>
    </row>
    <row r="6" spans="2:41" ht="17.649999999999999" customHeight="1" x14ac:dyDescent="0.4">
      <c r="B6" s="631"/>
      <c r="C6" s="500"/>
      <c r="D6" s="500"/>
      <c r="E6" s="500"/>
      <c r="F6" s="500"/>
      <c r="G6" s="501"/>
      <c r="H6" s="499"/>
      <c r="I6" s="500"/>
      <c r="J6" s="501"/>
      <c r="K6" s="621"/>
      <c r="L6" s="622"/>
      <c r="M6" s="622"/>
      <c r="N6" s="622"/>
      <c r="O6" s="622"/>
      <c r="P6" s="622"/>
      <c r="Q6" s="623"/>
    </row>
    <row r="7" spans="2:41" ht="24" customHeight="1" thickBot="1" x14ac:dyDescent="0.45">
      <c r="B7" s="632" t="str">
        <f>'4. 排出源リスト'!F2</f>
        <v>令和5年度</v>
      </c>
      <c r="C7" s="633"/>
      <c r="D7" s="633"/>
      <c r="E7" s="633"/>
      <c r="F7" s="633"/>
      <c r="G7" s="634"/>
      <c r="H7" s="344">
        <f>'6-1. CO2排出量（令和5年度）'!L32</f>
        <v>0</v>
      </c>
      <c r="I7" s="624" t="s">
        <v>824</v>
      </c>
      <c r="J7" s="625"/>
      <c r="K7" s="627"/>
      <c r="L7" s="628"/>
      <c r="M7" s="628"/>
      <c r="N7" s="628"/>
      <c r="O7" s="628"/>
      <c r="P7" s="628"/>
      <c r="Q7" s="629"/>
    </row>
    <row r="8" spans="2:41" ht="12" customHeight="1" x14ac:dyDescent="0.4">
      <c r="B8" s="25"/>
      <c r="C8" s="25"/>
      <c r="D8" s="5"/>
    </row>
    <row r="9" spans="2:41" ht="12" customHeight="1" x14ac:dyDescent="0.4">
      <c r="B9" s="25"/>
      <c r="C9" s="25"/>
      <c r="D9" s="5"/>
    </row>
    <row r="10" spans="2:41" ht="12" customHeight="1" x14ac:dyDescent="0.4">
      <c r="B10" s="25"/>
      <c r="C10" s="345"/>
      <c r="R10" s="5"/>
      <c r="S10" s="5"/>
      <c r="T10" s="5"/>
      <c r="U10" s="5"/>
    </row>
    <row r="11" spans="2:41" ht="24" customHeight="1" x14ac:dyDescent="0.4">
      <c r="J11" s="5"/>
      <c r="K11" s="5"/>
      <c r="L11" s="5"/>
      <c r="M11" s="5"/>
      <c r="N11" s="5"/>
      <c r="O11" s="5"/>
      <c r="P11" s="5"/>
      <c r="Q11" s="5"/>
      <c r="R11" s="145"/>
      <c r="S11" s="145"/>
      <c r="T11" s="5"/>
      <c r="U11" s="5"/>
    </row>
    <row r="12" spans="2:41" ht="12" customHeight="1" x14ac:dyDescent="0.4">
      <c r="B12" s="635"/>
      <c r="C12" s="635"/>
      <c r="D12" s="635"/>
      <c r="E12" s="635"/>
      <c r="F12" s="635"/>
      <c r="G12" s="635"/>
      <c r="H12" s="368"/>
      <c r="I12" s="346"/>
      <c r="J12" s="347"/>
      <c r="K12" s="348"/>
      <c r="L12" s="348"/>
      <c r="M12" s="348"/>
      <c r="N12" s="348"/>
      <c r="O12" s="348"/>
      <c r="P12" s="348"/>
      <c r="Q12" s="348"/>
      <c r="R12" s="5"/>
      <c r="S12" s="5"/>
      <c r="T12" s="5"/>
      <c r="U12" s="5"/>
    </row>
    <row r="13" spans="2:41" ht="12" customHeight="1" x14ac:dyDescent="0.4">
      <c r="B13" s="346"/>
      <c r="C13" s="349"/>
      <c r="D13" s="346"/>
      <c r="E13" s="346"/>
      <c r="F13" s="350"/>
      <c r="G13" s="350"/>
      <c r="H13" s="350"/>
      <c r="I13" s="350"/>
      <c r="J13" s="348"/>
      <c r="K13" s="348"/>
      <c r="L13" s="348"/>
      <c r="M13" s="348"/>
      <c r="N13" s="348"/>
      <c r="O13" s="348"/>
      <c r="P13" s="348"/>
      <c r="Q13" s="348"/>
      <c r="R13" s="88"/>
      <c r="S13" s="88"/>
      <c r="T13" s="88"/>
      <c r="U13" s="5"/>
    </row>
    <row r="14" spans="2:41" ht="12" customHeight="1" x14ac:dyDescent="0.4">
      <c r="B14" s="351"/>
      <c r="C14" s="352"/>
      <c r="D14" s="347"/>
      <c r="E14" s="346"/>
      <c r="F14" s="346"/>
      <c r="G14" s="346"/>
      <c r="H14" s="346"/>
      <c r="I14" s="346"/>
      <c r="J14" s="348"/>
      <c r="K14" s="348"/>
      <c r="L14" s="348"/>
      <c r="M14" s="348"/>
      <c r="N14" s="348"/>
      <c r="O14" s="348"/>
      <c r="P14" s="348"/>
      <c r="Q14" s="348"/>
      <c r="R14" s="88"/>
      <c r="S14" s="88"/>
      <c r="T14" s="88"/>
      <c r="U14" s="5"/>
    </row>
    <row r="15" spans="2:41" ht="12" customHeight="1" x14ac:dyDescent="0.4">
      <c r="B15" s="8" t="s">
        <v>883</v>
      </c>
      <c r="C15" s="25"/>
      <c r="D15" s="25"/>
      <c r="E15" s="25"/>
      <c r="F15" s="25"/>
      <c r="G15" s="25"/>
      <c r="H15" s="371" t="s">
        <v>891</v>
      </c>
      <c r="I15" s="25"/>
      <c r="J15" s="5"/>
      <c r="K15" s="5"/>
      <c r="L15" s="5"/>
      <c r="M15" s="5"/>
      <c r="N15" s="5"/>
      <c r="O15" s="5"/>
      <c r="P15" s="5"/>
      <c r="Q15" s="5"/>
      <c r="R15" s="88"/>
      <c r="S15" s="88"/>
      <c r="T15" s="88"/>
      <c r="U15" s="5"/>
    </row>
    <row r="16" spans="2:41" ht="15" customHeight="1" thickBot="1" x14ac:dyDescent="0.45">
      <c r="C16" s="25"/>
      <c r="D16" s="25"/>
      <c r="E16" s="25"/>
      <c r="F16" s="25"/>
      <c r="G16" s="25"/>
      <c r="H16" s="371" t="s">
        <v>892</v>
      </c>
      <c r="I16" s="25"/>
      <c r="J16" s="5"/>
      <c r="K16" s="5"/>
      <c r="L16" s="5"/>
      <c r="M16" s="5"/>
      <c r="N16" s="5"/>
      <c r="O16" s="5"/>
      <c r="P16" s="5"/>
      <c r="Q16" s="5"/>
      <c r="R16" s="88"/>
      <c r="S16" s="88"/>
      <c r="T16" s="88"/>
      <c r="U16" s="5"/>
    </row>
    <row r="17" spans="2:21" ht="31.15" customHeight="1" x14ac:dyDescent="0.4">
      <c r="B17" s="626" t="s">
        <v>754</v>
      </c>
      <c r="C17" s="420"/>
      <c r="D17" s="420"/>
      <c r="E17" s="420"/>
      <c r="F17" s="420"/>
      <c r="G17" s="420"/>
      <c r="H17" s="619" t="s">
        <v>768</v>
      </c>
      <c r="I17" s="459"/>
      <c r="J17" s="460"/>
      <c r="K17" s="649" t="s">
        <v>825</v>
      </c>
      <c r="L17" s="650"/>
      <c r="M17" s="651"/>
      <c r="N17" s="648" t="s">
        <v>769</v>
      </c>
      <c r="O17" s="652"/>
      <c r="P17" s="88"/>
      <c r="Q17" s="88"/>
      <c r="R17" s="88"/>
      <c r="S17" s="88"/>
      <c r="T17" s="88"/>
      <c r="U17" s="5"/>
    </row>
    <row r="18" spans="2:21" ht="21.6" customHeight="1" thickBot="1" x14ac:dyDescent="0.45">
      <c r="B18" s="616" t="str">
        <f>'4. 排出源リスト'!F2</f>
        <v>令和5年度</v>
      </c>
      <c r="C18" s="617"/>
      <c r="D18" s="617"/>
      <c r="E18" s="617"/>
      <c r="F18" s="617"/>
      <c r="G18" s="618"/>
      <c r="H18" s="653"/>
      <c r="I18" s="654"/>
      <c r="J18" s="655"/>
      <c r="K18" s="656"/>
      <c r="L18" s="657"/>
      <c r="M18" s="658"/>
      <c r="N18" s="659"/>
      <c r="O18" s="660"/>
      <c r="P18" s="88"/>
      <c r="Q18" s="88"/>
      <c r="R18" s="88"/>
      <c r="S18" s="88"/>
      <c r="T18" s="88"/>
      <c r="U18" s="5"/>
    </row>
    <row r="19" spans="2:21" ht="12" customHeight="1" x14ac:dyDescent="0.4">
      <c r="C19" s="146"/>
      <c r="D19" s="146"/>
      <c r="E19" s="146"/>
      <c r="F19" s="146"/>
      <c r="G19" s="146"/>
      <c r="H19" s="146"/>
      <c r="I19" s="146"/>
      <c r="J19" s="88"/>
      <c r="K19" s="88"/>
      <c r="L19" s="88"/>
      <c r="M19" s="88"/>
      <c r="N19" s="88"/>
      <c r="O19" s="88"/>
      <c r="P19" s="88"/>
      <c r="Q19" s="88"/>
      <c r="R19" s="88"/>
      <c r="S19" s="88"/>
      <c r="T19" s="88"/>
      <c r="U19" s="5"/>
    </row>
    <row r="20" spans="2:21" ht="12" customHeight="1" x14ac:dyDescent="0.4">
      <c r="D20" s="146"/>
      <c r="E20" s="146"/>
      <c r="F20" s="146"/>
      <c r="G20" s="146"/>
      <c r="H20" s="146"/>
      <c r="I20" s="146"/>
      <c r="J20" s="88"/>
      <c r="K20" s="88"/>
      <c r="L20" s="88"/>
      <c r="M20" s="88"/>
      <c r="N20" s="88"/>
      <c r="O20" s="88"/>
      <c r="P20" s="88"/>
      <c r="Q20" s="88"/>
      <c r="R20" s="88"/>
      <c r="S20" s="88"/>
      <c r="T20" s="88"/>
      <c r="U20" s="5"/>
    </row>
    <row r="21" spans="2:21" ht="12" customHeight="1" x14ac:dyDescent="0.4">
      <c r="B21" s="9" t="s">
        <v>862</v>
      </c>
      <c r="C21" s="10"/>
      <c r="D21" s="88"/>
      <c r="E21" s="144"/>
      <c r="F21" s="144"/>
      <c r="G21" s="144"/>
      <c r="H21" s="144"/>
      <c r="I21" s="144"/>
      <c r="J21" s="144"/>
      <c r="K21" s="144"/>
      <c r="L21" s="144"/>
      <c r="M21" s="144"/>
      <c r="N21" s="144"/>
      <c r="O21" s="144"/>
      <c r="P21" s="144"/>
      <c r="Q21" s="144"/>
      <c r="R21" s="144"/>
      <c r="S21" s="144"/>
      <c r="T21" s="144"/>
    </row>
    <row r="22" spans="2:21" ht="16.899999999999999" customHeight="1" thickBot="1" x14ac:dyDescent="0.45">
      <c r="B22" s="5" t="s">
        <v>11</v>
      </c>
      <c r="C22" s="88" t="s">
        <v>842</v>
      </c>
    </row>
    <row r="23" spans="2:21" ht="28.15" customHeight="1" x14ac:dyDescent="0.4">
      <c r="B23" s="642" t="s">
        <v>863</v>
      </c>
      <c r="C23" s="643"/>
      <c r="D23" s="643"/>
      <c r="E23" s="643"/>
      <c r="F23" s="643"/>
      <c r="G23" s="644"/>
      <c r="H23" s="307" t="s">
        <v>850</v>
      </c>
      <c r="I23" s="648" t="s">
        <v>873</v>
      </c>
      <c r="J23" s="644"/>
      <c r="K23" s="334" t="str">
        <f>"排出量
（"&amp;'4. 排出源リスト'!F2&amp;"）"</f>
        <v>排出量
（令和5年度）</v>
      </c>
      <c r="L23" s="325"/>
    </row>
    <row r="24" spans="2:21" ht="15.6" customHeight="1" x14ac:dyDescent="0.4">
      <c r="B24" s="636">
        <v>1</v>
      </c>
      <c r="C24" s="637"/>
      <c r="D24" s="637"/>
      <c r="E24" s="637"/>
      <c r="F24" s="637"/>
      <c r="G24" s="637"/>
      <c r="H24" s="323" t="str">
        <f>IF(VLOOKUP(B24,'1-2. 工場・事業場リスト'!$B$12:$C$16,2,0)&gt;0,VLOOKUP(B24,'1-2. 工場・事業場リスト'!$B$12:$C$16,2,0),"")</f>
        <v/>
      </c>
      <c r="I24" s="645" t="str">
        <f>IF(VLOOKUP(B24,'1-2. 工場・事業場リスト'!$B$12:$D$16,3,0)&gt;0,VLOOKUP(B24,'1-2. 工場・事業場リスト'!$B$12:$D$16,3,0),"")</f>
        <v/>
      </c>
      <c r="J24" s="646"/>
      <c r="K24" s="335" t="str">
        <f>IF(VLOOKUP(B24,'6-1. CO2排出量（令和5年度）'!$Q$7:$R$31,2,FALSE)&gt;0,INT(VLOOKUP(B24,'6-1. CO2排出量（令和5年度）'!$Q$7:$R$31,2,FALSE)),"")</f>
        <v/>
      </c>
      <c r="L24" s="325"/>
    </row>
    <row r="25" spans="2:21" ht="15.6" customHeight="1" x14ac:dyDescent="0.4">
      <c r="B25" s="638">
        <v>2</v>
      </c>
      <c r="C25" s="639"/>
      <c r="D25" s="639"/>
      <c r="E25" s="639"/>
      <c r="F25" s="639"/>
      <c r="G25" s="639"/>
      <c r="H25" s="323" t="str">
        <f>IF(VLOOKUP(B25,'1-2. 工場・事業場リスト'!$B$12:$C$16,2,0)&gt;0,VLOOKUP(B25,'1-2. 工場・事業場リスト'!$B$12:$C$16,2,0),"")</f>
        <v/>
      </c>
      <c r="I25" s="645" t="str">
        <f>IF(VLOOKUP(B25,'1-2. 工場・事業場リスト'!$B$12:$D$16,3,0)&gt;0,VLOOKUP(B25,'1-2. 工場・事業場リスト'!$B$12:$D$16,3,0),"")</f>
        <v/>
      </c>
      <c r="J25" s="646"/>
      <c r="K25" s="335" t="str">
        <f>IF(VLOOKUP(B25,'6-1. CO2排出量（令和5年度）'!$Q$7:$R$31,2,FALSE)&gt;0,INT(VLOOKUP(B25,'6-1. CO2排出量（令和5年度）'!$Q$7:$R$31,2,FALSE)),"")</f>
        <v/>
      </c>
      <c r="L25" s="325"/>
    </row>
    <row r="26" spans="2:21" ht="15.6" customHeight="1" x14ac:dyDescent="0.4">
      <c r="B26" s="636">
        <v>3</v>
      </c>
      <c r="C26" s="637"/>
      <c r="D26" s="637"/>
      <c r="E26" s="637"/>
      <c r="F26" s="637"/>
      <c r="G26" s="637"/>
      <c r="H26" s="323" t="str">
        <f>IF(VLOOKUP(B26,'1-2. 工場・事業場リスト'!$B$12:$C$16,2,0)&gt;0,VLOOKUP(B26,'1-2. 工場・事業場リスト'!$B$12:$C$16,2,0),"")</f>
        <v/>
      </c>
      <c r="I26" s="645" t="str">
        <f>IF(VLOOKUP(B26,'1-2. 工場・事業場リスト'!$B$12:$D$16,3,0)&gt;0,VLOOKUP(B26,'1-2. 工場・事業場リスト'!$B$12:$D$16,3,0),"")</f>
        <v/>
      </c>
      <c r="J26" s="646"/>
      <c r="K26" s="335" t="str">
        <f>IF(VLOOKUP(B26,'6-1. CO2排出量（令和5年度）'!$Q$7:$R$31,2,FALSE)&gt;0,INT(VLOOKUP(B26,'6-1. CO2排出量（令和5年度）'!$Q$7:$R$31,2,FALSE)),"")</f>
        <v/>
      </c>
      <c r="L26" s="325"/>
    </row>
    <row r="27" spans="2:21" ht="15.6" customHeight="1" x14ac:dyDescent="0.4">
      <c r="B27" s="638">
        <v>4</v>
      </c>
      <c r="C27" s="639"/>
      <c r="D27" s="639"/>
      <c r="E27" s="639"/>
      <c r="F27" s="639"/>
      <c r="G27" s="639"/>
      <c r="H27" s="323" t="str">
        <f>IF(VLOOKUP(B27,'1-2. 工場・事業場リスト'!$B$12:$C$16,2,0)&gt;0,VLOOKUP(B27,'1-2. 工場・事業場リスト'!$B$12:$C$16,2,0),"")</f>
        <v/>
      </c>
      <c r="I27" s="645" t="str">
        <f>IF(VLOOKUP(B27,'1-2. 工場・事業場リスト'!$B$12:$D$16,3,0)&gt;0,VLOOKUP(B27,'1-2. 工場・事業場リスト'!$B$12:$D$16,3,0),"")</f>
        <v/>
      </c>
      <c r="J27" s="646"/>
      <c r="K27" s="335" t="str">
        <f>IF(VLOOKUP(B27,'6-1. CO2排出量（令和5年度）'!$Q$7:$R$31,2,FALSE)&gt;0,INT(VLOOKUP(B27,'6-1. CO2排出量（令和5年度）'!$Q$7:$R$31,2,FALSE)),"")</f>
        <v/>
      </c>
      <c r="L27" s="325"/>
    </row>
    <row r="28" spans="2:21" ht="15.6" customHeight="1" thickBot="1" x14ac:dyDescent="0.45">
      <c r="B28" s="640">
        <v>5</v>
      </c>
      <c r="C28" s="641"/>
      <c r="D28" s="641"/>
      <c r="E28" s="641"/>
      <c r="F28" s="641"/>
      <c r="G28" s="641"/>
      <c r="H28" s="324" t="str">
        <f>IF(VLOOKUP(B28,'1-2. 工場・事業場リスト'!$B$12:$C$16,2,0)&gt;0,VLOOKUP(B28,'1-2. 工場・事業場リスト'!$B$12:$C$16,2,0),"")</f>
        <v/>
      </c>
      <c r="I28" s="647" t="str">
        <f>IF(VLOOKUP(B28,'1-2. 工場・事業場リスト'!$B$12:$D$16,3,0)&gt;0,VLOOKUP(B28,'1-2. 工場・事業場リスト'!$B$12:$D$16,3,0),"")</f>
        <v/>
      </c>
      <c r="J28" s="618"/>
      <c r="K28" s="336" t="str">
        <f>IF(VLOOKUP(B28,'6-1. CO2排出量（令和5年度）'!$Q$7:$R$31,2,FALSE)&gt;0,INT(VLOOKUP(B28,'6-1. CO2排出量（令和5年度）'!$Q$7:$R$31,2,FALSE)),"")</f>
        <v/>
      </c>
      <c r="L28" s="325"/>
    </row>
    <row r="29" spans="2:21" ht="12" customHeight="1" x14ac:dyDescent="0.4"/>
    <row r="30" spans="2:21" ht="12" customHeight="1" x14ac:dyDescent="0.4"/>
    <row r="31" spans="2:21" ht="12" customHeight="1" x14ac:dyDescent="0.4"/>
    <row r="32" spans="2:21"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sheetData>
  <sheetProtection algorithmName="SHA-512" hashValue="Sw+hqcIXfYqi6ZbFPAEFUd5JcLmJ0VjXHqHQOyyYqTuOlPCLyMrCjZ6gz2Bps6LlxEPTcfGUXJiZGkNCoB5gqw==" saltValue="f8PzRL2/oot7wTDUDUdSmg==" spinCount="100000" sheet="1" scenarios="1" formatRows="0"/>
  <mergeCells count="27">
    <mergeCell ref="I23:J23"/>
    <mergeCell ref="K17:M17"/>
    <mergeCell ref="N17:O17"/>
    <mergeCell ref="H18:J18"/>
    <mergeCell ref="K18:M18"/>
    <mergeCell ref="N18:O18"/>
    <mergeCell ref="H17:J17"/>
    <mergeCell ref="I26:J26"/>
    <mergeCell ref="I27:J27"/>
    <mergeCell ref="I28:J28"/>
    <mergeCell ref="I24:J24"/>
    <mergeCell ref="I25:J25"/>
    <mergeCell ref="B26:G26"/>
    <mergeCell ref="B27:G27"/>
    <mergeCell ref="B28:G28"/>
    <mergeCell ref="B23:G23"/>
    <mergeCell ref="B24:G24"/>
    <mergeCell ref="B25:G25"/>
    <mergeCell ref="B18:G18"/>
    <mergeCell ref="K5:Q6"/>
    <mergeCell ref="I7:J7"/>
    <mergeCell ref="H5:J6"/>
    <mergeCell ref="B17:G17"/>
    <mergeCell ref="K7:Q7"/>
    <mergeCell ref="B5:G6"/>
    <mergeCell ref="B7:G7"/>
    <mergeCell ref="B12:G12"/>
  </mergeCells>
  <phoneticPr fontId="2"/>
  <conditionalFormatting sqref="B7:H7 B18:O18 K23:K28 H24:I28">
    <cfRule type="expression" dxfId="3" priority="5">
      <formula>$AO$3</formula>
    </cfRule>
  </conditionalFormatting>
  <conditionalFormatting sqref="K7">
    <cfRule type="expression" dxfId="2" priority="4">
      <formula>$AO$3</formula>
    </cfRule>
  </conditionalFormatting>
  <conditionalFormatting sqref="H12">
    <cfRule type="expression" dxfId="1" priority="1">
      <formula>$AO$3</formula>
    </cfRule>
  </conditionalFormatting>
  <dataValidations count="1">
    <dataValidation allowBlank="1" showErrorMessage="1" prompt="整数で記入してください。" sqref="H12" xr:uid="{E186A0C5-55BB-4FD1-9A6F-C4D9C318A3E5}"/>
  </dataValidations>
  <pageMargins left="0.59055118110236227" right="0.59055118110236227" top="0.39370078740157483" bottom="0.39370078740157483" header="0.31496062992125984" footer="0.31496062992125984"/>
  <pageSetup paperSize="9" scale="63"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0</xdr:colOff>
                    <xdr:row>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SUD(MRA) 安西 晴香</cp:lastModifiedBy>
  <cp:lastPrinted>2021-10-07T00:42:11Z</cp:lastPrinted>
  <dcterms:created xsi:type="dcterms:W3CDTF">2021-03-12T03:18:20Z</dcterms:created>
  <dcterms:modified xsi:type="dcterms:W3CDTF">2024-05-10T11:31:57Z</dcterms:modified>
</cp:coreProperties>
</file>